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showObjects="none" codeName="현재_통합_문서"/>
  <mc:AlternateContent xmlns:mc="http://schemas.openxmlformats.org/markup-compatibility/2006">
    <mc:Choice Requires="x15">
      <x15ac:absPath xmlns:x15ac="http://schemas.microsoft.com/office/spreadsheetml/2010/11/ac" url="D:\Users\Jindo\Desktop\자연재난(박주연)\1. 사업\2. 급경사지 붕괴위험지역 정비사업\만길지구 급경사지 붕괴위험지역 정비사업\"/>
    </mc:Choice>
  </mc:AlternateContent>
  <xr:revisionPtr revIDLastSave="0" documentId="8_{B64D6337-388A-4CC5-B49E-DFD1BBC710B7}" xr6:coauthVersionLast="36" xr6:coauthVersionMax="36" xr10:uidLastSave="{00000000-0000-0000-0000-000000000000}"/>
  <bookViews>
    <workbookView xWindow="105" yWindow="0" windowWidth="14790" windowHeight="12690" tabRatio="926" xr2:uid="{00000000-000D-0000-FFFF-FFFF00000000}"/>
  </bookViews>
  <sheets>
    <sheet name="권리의 명세서(용지조서)" sheetId="15" r:id="rId1"/>
    <sheet name="기본자료" sheetId="4" state="hidden" r:id="rId2"/>
    <sheet name="직접데이타입력" sheetId="1" state="hidden" r:id="rId3"/>
    <sheet name="보상비집계표" sheetId="34" state="hidden" r:id="rId4"/>
    <sheet name="보상비조서" sheetId="32" state="hidden" r:id="rId5"/>
    <sheet name="데이터합(전체)" sheetId="12" state="hidden" r:id="rId6"/>
    <sheet name="용지조서" sheetId="5" state="hidden" r:id="rId7"/>
    <sheet name="데이터합(사유지)" sheetId="17" state="hidden" r:id="rId8"/>
    <sheet name="데이터합(국유지)" sheetId="13" state="hidden" r:id="rId9"/>
  </sheets>
  <externalReferences>
    <externalReference r:id="rId10"/>
  </externalReferences>
  <definedNames>
    <definedName name="_xlnm._FilterDatabase" localSheetId="0" hidden="1">'권리의 명세서(용지조서)'!$A$4:$M$25</definedName>
    <definedName name="_xlnm._FilterDatabase" localSheetId="4" hidden="1">보상비조서!$A$4:$I$42</definedName>
    <definedName name="_xlnm._FilterDatabase" localSheetId="6" hidden="1">용지조서!$A$4:$V$42</definedName>
    <definedName name="_xlnm._FilterDatabase" localSheetId="2" hidden="1">직접데이타입력!$A$6:$X$390</definedName>
    <definedName name="_xlnm.Database">#REF!</definedName>
    <definedName name="_xlnm.Print_Area" localSheetId="0">'권리의 명세서(용지조서)'!$A$1:$M$26</definedName>
    <definedName name="_xlnm.Print_Area" localSheetId="8">'데이터합(국유지)'!$A$1:$T$382</definedName>
    <definedName name="_xlnm.Print_Area" localSheetId="7">'데이터합(사유지)'!$A$1:$T$382</definedName>
    <definedName name="_xlnm.Print_Area" localSheetId="5">'데이터합(전체)'!$A$1:$P$299</definedName>
    <definedName name="_xlnm.Print_Area" localSheetId="4">보상비조서!$A$1:$H$42</definedName>
    <definedName name="_xlnm.Print_Area" localSheetId="3">보상비집계표!$A$1:$I$26</definedName>
    <definedName name="_xlnm.Print_Area" localSheetId="6">용지조서!$A$1:$I$44</definedName>
    <definedName name="_xlnm.Print_Area" localSheetId="2">직접데이타입력!$B$1:$Q$390</definedName>
    <definedName name="_xlnm.Print_Titles" localSheetId="0">'권리의 명세서(용지조서)'!$1:$4</definedName>
    <definedName name="_xlnm.Print_Titles" localSheetId="5">'데이터합(전체)'!$1:$1</definedName>
    <definedName name="_xlnm.Print_Titles" localSheetId="6">용지조서!$3:$4</definedName>
    <definedName name="공사명" localSheetId="3">[1]기본자료!$I$3</definedName>
    <definedName name="공사명">기본자료!$I$3</definedName>
    <definedName name="미리가공">#REF!</definedName>
    <definedName name="지목">기본자료!$E:$F</definedName>
    <definedName name="총갯수">기본자료!$I$1</definedName>
    <definedName name="코드">직접데이타입력!$B:$BD</definedName>
    <definedName name="코드tt">#REF!</definedName>
    <definedName name="토지소재지">기본자료!$A:$C</definedName>
    <definedName name="편입용지" localSheetId="2">직접데이타입력!#REF!</definedName>
    <definedName name="편입용지_1" localSheetId="2">직접데이타입력!#REF!</definedName>
  </definedNames>
  <calcPr calcId="191029"/>
</workbook>
</file>

<file path=xl/calcChain.xml><?xml version="1.0" encoding="utf-8"?>
<calcChain xmlns="http://schemas.openxmlformats.org/spreadsheetml/2006/main">
  <c r="Q8" i="1" l="1"/>
  <c r="Q9" i="1"/>
  <c r="T380" i="13" l="1"/>
  <c r="S380" i="13"/>
  <c r="R380" i="13"/>
  <c r="Q380" i="13"/>
  <c r="P380" i="13"/>
  <c r="O380" i="13"/>
  <c r="N380" i="13"/>
  <c r="M380" i="13"/>
  <c r="L380" i="13"/>
  <c r="K380" i="13"/>
  <c r="J380" i="13"/>
  <c r="I380" i="13"/>
  <c r="H380" i="13"/>
  <c r="G380" i="13"/>
  <c r="F380" i="13"/>
  <c r="E380" i="13"/>
  <c r="D380" i="13"/>
  <c r="C380" i="13"/>
  <c r="B380" i="13"/>
  <c r="A380" i="13"/>
  <c r="T379" i="13"/>
  <c r="S379" i="13"/>
  <c r="R379" i="13"/>
  <c r="Q379" i="13"/>
  <c r="P379" i="13"/>
  <c r="O379" i="13"/>
  <c r="N379" i="13"/>
  <c r="M379" i="13"/>
  <c r="L379" i="13"/>
  <c r="K379" i="13"/>
  <c r="J379" i="13"/>
  <c r="I379" i="13"/>
  <c r="H379" i="13"/>
  <c r="G379" i="13"/>
  <c r="F379" i="13"/>
  <c r="E379" i="13"/>
  <c r="D379" i="13"/>
  <c r="C379" i="13"/>
  <c r="B379" i="13"/>
  <c r="A379" i="13"/>
  <c r="T378" i="13"/>
  <c r="S378" i="13"/>
  <c r="R378" i="13"/>
  <c r="Q378" i="13"/>
  <c r="P378" i="13"/>
  <c r="O378" i="13"/>
  <c r="N378" i="13"/>
  <c r="M378" i="13"/>
  <c r="L378" i="13"/>
  <c r="K378" i="13"/>
  <c r="J378" i="13"/>
  <c r="I378" i="13"/>
  <c r="H378" i="13"/>
  <c r="G378" i="13"/>
  <c r="F378" i="13"/>
  <c r="E378" i="13"/>
  <c r="D378" i="13"/>
  <c r="C378" i="13"/>
  <c r="B378" i="13"/>
  <c r="A378" i="13"/>
  <c r="T377" i="13"/>
  <c r="S377" i="13"/>
  <c r="R377" i="13"/>
  <c r="Q377" i="13"/>
  <c r="P377" i="13"/>
  <c r="O377" i="13"/>
  <c r="N377" i="13"/>
  <c r="M377" i="13"/>
  <c r="L377" i="13"/>
  <c r="K377" i="13"/>
  <c r="J377" i="13"/>
  <c r="I377" i="13"/>
  <c r="H377" i="13"/>
  <c r="G377" i="13"/>
  <c r="F377" i="13"/>
  <c r="E377" i="13"/>
  <c r="D377" i="13"/>
  <c r="C377" i="13"/>
  <c r="B377" i="13"/>
  <c r="A377" i="13"/>
  <c r="T376" i="13"/>
  <c r="S376" i="13"/>
  <c r="R376" i="13"/>
  <c r="Q376" i="13"/>
  <c r="P376" i="13"/>
  <c r="O376" i="13"/>
  <c r="N376" i="13"/>
  <c r="M376" i="13"/>
  <c r="L376" i="13"/>
  <c r="K376" i="13"/>
  <c r="J376" i="13"/>
  <c r="I376" i="13"/>
  <c r="H376" i="13"/>
  <c r="G376" i="13"/>
  <c r="F376" i="13"/>
  <c r="E376" i="13"/>
  <c r="D376" i="13"/>
  <c r="C376" i="13"/>
  <c r="B376" i="13"/>
  <c r="A376" i="13"/>
  <c r="T375" i="13"/>
  <c r="S375" i="13"/>
  <c r="R375" i="13"/>
  <c r="Q375" i="13"/>
  <c r="P375" i="13"/>
  <c r="O375" i="13"/>
  <c r="N375" i="13"/>
  <c r="M375" i="13"/>
  <c r="L375" i="13"/>
  <c r="K375" i="13"/>
  <c r="J375" i="13"/>
  <c r="I375" i="13"/>
  <c r="H375" i="13"/>
  <c r="G375" i="13"/>
  <c r="F375" i="13"/>
  <c r="E375" i="13"/>
  <c r="D375" i="13"/>
  <c r="C375" i="13"/>
  <c r="B375" i="13"/>
  <c r="A375" i="13"/>
  <c r="T374" i="13"/>
  <c r="S374" i="13"/>
  <c r="R374" i="13"/>
  <c r="Q374" i="13"/>
  <c r="P374" i="13"/>
  <c r="O374" i="13"/>
  <c r="N374" i="13"/>
  <c r="M374" i="13"/>
  <c r="L374" i="13"/>
  <c r="K374" i="13"/>
  <c r="J374" i="13"/>
  <c r="I374" i="13"/>
  <c r="H374" i="13"/>
  <c r="G374" i="13"/>
  <c r="F374" i="13"/>
  <c r="E374" i="13"/>
  <c r="D374" i="13"/>
  <c r="C374" i="13"/>
  <c r="B374" i="13"/>
  <c r="A374" i="13"/>
  <c r="T373" i="13"/>
  <c r="S373" i="13"/>
  <c r="R373" i="13"/>
  <c r="Q373" i="13"/>
  <c r="P373" i="13"/>
  <c r="O373" i="13"/>
  <c r="N373" i="13"/>
  <c r="M373" i="13"/>
  <c r="L373" i="13"/>
  <c r="K373" i="13"/>
  <c r="J373" i="13"/>
  <c r="I373" i="13"/>
  <c r="H373" i="13"/>
  <c r="G373" i="13"/>
  <c r="F373" i="13"/>
  <c r="E373" i="13"/>
  <c r="D373" i="13"/>
  <c r="C373" i="13"/>
  <c r="B373" i="13"/>
  <c r="A373" i="13"/>
  <c r="T372" i="13"/>
  <c r="S372" i="13"/>
  <c r="R372" i="13"/>
  <c r="Q372" i="13"/>
  <c r="P372" i="13"/>
  <c r="O372" i="13"/>
  <c r="N372" i="13"/>
  <c r="M372" i="13"/>
  <c r="L372" i="13"/>
  <c r="K372" i="13"/>
  <c r="J372" i="13"/>
  <c r="I372" i="13"/>
  <c r="H372" i="13"/>
  <c r="G372" i="13"/>
  <c r="F372" i="13"/>
  <c r="E372" i="13"/>
  <c r="D372" i="13"/>
  <c r="C372" i="13"/>
  <c r="B372" i="13"/>
  <c r="A372" i="13"/>
  <c r="T371" i="13"/>
  <c r="S371" i="13"/>
  <c r="R371" i="13"/>
  <c r="Q371" i="13"/>
  <c r="P371" i="13"/>
  <c r="O371" i="13"/>
  <c r="N371" i="13"/>
  <c r="M371" i="13"/>
  <c r="L371" i="13"/>
  <c r="K371" i="13"/>
  <c r="J371" i="13"/>
  <c r="I371" i="13"/>
  <c r="H371" i="13"/>
  <c r="G371" i="13"/>
  <c r="F371" i="13"/>
  <c r="E371" i="13"/>
  <c r="D371" i="13"/>
  <c r="C371" i="13"/>
  <c r="B371" i="13"/>
  <c r="A371" i="13"/>
  <c r="T370" i="13"/>
  <c r="S370" i="13"/>
  <c r="R370" i="13"/>
  <c r="Q370" i="13"/>
  <c r="P370" i="13"/>
  <c r="O370" i="13"/>
  <c r="N370" i="13"/>
  <c r="M370" i="13"/>
  <c r="L370" i="13"/>
  <c r="K370" i="13"/>
  <c r="J370" i="13"/>
  <c r="I370" i="13"/>
  <c r="H370" i="13"/>
  <c r="G370" i="13"/>
  <c r="F370" i="13"/>
  <c r="E370" i="13"/>
  <c r="D370" i="13"/>
  <c r="C370" i="13"/>
  <c r="B370" i="13"/>
  <c r="A370" i="13"/>
  <c r="T369" i="13"/>
  <c r="S369" i="13"/>
  <c r="R369" i="13"/>
  <c r="Q369" i="13"/>
  <c r="P369" i="13"/>
  <c r="O369" i="13"/>
  <c r="N369" i="13"/>
  <c r="M369" i="13"/>
  <c r="L369" i="13"/>
  <c r="K369" i="13"/>
  <c r="J369" i="13"/>
  <c r="I369" i="13"/>
  <c r="H369" i="13"/>
  <c r="G369" i="13"/>
  <c r="F369" i="13"/>
  <c r="E369" i="13"/>
  <c r="D369" i="13"/>
  <c r="C369" i="13"/>
  <c r="B369" i="13"/>
  <c r="A369" i="13"/>
  <c r="T368" i="13"/>
  <c r="S368" i="13"/>
  <c r="R368" i="13"/>
  <c r="Q368" i="13"/>
  <c r="P368" i="13"/>
  <c r="O368" i="13"/>
  <c r="N368" i="13"/>
  <c r="M368" i="13"/>
  <c r="L368" i="13"/>
  <c r="K368" i="13"/>
  <c r="J368" i="13"/>
  <c r="I368" i="13"/>
  <c r="H368" i="13"/>
  <c r="G368" i="13"/>
  <c r="F368" i="13"/>
  <c r="E368" i="13"/>
  <c r="D368" i="13"/>
  <c r="C368" i="13"/>
  <c r="B368" i="13"/>
  <c r="A368" i="13"/>
  <c r="T367" i="13"/>
  <c r="S367" i="13"/>
  <c r="R367" i="13"/>
  <c r="Q367" i="13"/>
  <c r="P367" i="13"/>
  <c r="O367" i="13"/>
  <c r="N367" i="13"/>
  <c r="M367" i="13"/>
  <c r="L367" i="13"/>
  <c r="K367" i="13"/>
  <c r="J367" i="13"/>
  <c r="I367" i="13"/>
  <c r="H367" i="13"/>
  <c r="G367" i="13"/>
  <c r="F367" i="13"/>
  <c r="E367" i="13"/>
  <c r="D367" i="13"/>
  <c r="C367" i="13"/>
  <c r="B367" i="13"/>
  <c r="A367" i="13"/>
  <c r="T366" i="13"/>
  <c r="S366" i="13"/>
  <c r="R366" i="13"/>
  <c r="Q366" i="13"/>
  <c r="P366" i="13"/>
  <c r="O366" i="13"/>
  <c r="N366" i="13"/>
  <c r="M366" i="13"/>
  <c r="L366" i="13"/>
  <c r="K366" i="13"/>
  <c r="J366" i="13"/>
  <c r="I366" i="13"/>
  <c r="H366" i="13"/>
  <c r="G366" i="13"/>
  <c r="F366" i="13"/>
  <c r="E366" i="13"/>
  <c r="D366" i="13"/>
  <c r="C366" i="13"/>
  <c r="B366" i="13"/>
  <c r="A366" i="13"/>
  <c r="T365" i="13"/>
  <c r="S365" i="13"/>
  <c r="R365" i="13"/>
  <c r="Q365" i="13"/>
  <c r="P365" i="13"/>
  <c r="O365" i="13"/>
  <c r="N365" i="13"/>
  <c r="M365" i="13"/>
  <c r="L365" i="13"/>
  <c r="K365" i="13"/>
  <c r="J365" i="13"/>
  <c r="I365" i="13"/>
  <c r="H365" i="13"/>
  <c r="G365" i="13"/>
  <c r="F365" i="13"/>
  <c r="E365" i="13"/>
  <c r="D365" i="13"/>
  <c r="C365" i="13"/>
  <c r="B365" i="13"/>
  <c r="A365" i="13"/>
  <c r="T364" i="13"/>
  <c r="S364" i="13"/>
  <c r="R364" i="13"/>
  <c r="Q364" i="13"/>
  <c r="P364" i="13"/>
  <c r="O364" i="13"/>
  <c r="N364" i="13"/>
  <c r="M364" i="13"/>
  <c r="L364" i="13"/>
  <c r="K364" i="13"/>
  <c r="J364" i="13"/>
  <c r="I364" i="13"/>
  <c r="H364" i="13"/>
  <c r="G364" i="13"/>
  <c r="F364" i="13"/>
  <c r="E364" i="13"/>
  <c r="D364" i="13"/>
  <c r="C364" i="13"/>
  <c r="B364" i="13"/>
  <c r="A364" i="13"/>
  <c r="T363" i="13"/>
  <c r="S363" i="13"/>
  <c r="R363" i="13"/>
  <c r="Q363" i="13"/>
  <c r="P363" i="13"/>
  <c r="O363" i="13"/>
  <c r="N363" i="13"/>
  <c r="M363" i="13"/>
  <c r="L363" i="13"/>
  <c r="K363" i="13"/>
  <c r="J363" i="13"/>
  <c r="I363" i="13"/>
  <c r="H363" i="13"/>
  <c r="G363" i="13"/>
  <c r="F363" i="13"/>
  <c r="E363" i="13"/>
  <c r="D363" i="13"/>
  <c r="C363" i="13"/>
  <c r="B363" i="13"/>
  <c r="A363" i="13"/>
  <c r="T362" i="13"/>
  <c r="S362" i="13"/>
  <c r="R362" i="13"/>
  <c r="Q362" i="13"/>
  <c r="P362" i="13"/>
  <c r="O362" i="13"/>
  <c r="N362" i="13"/>
  <c r="M362" i="13"/>
  <c r="L362" i="13"/>
  <c r="K362" i="13"/>
  <c r="J362" i="13"/>
  <c r="I362" i="13"/>
  <c r="H362" i="13"/>
  <c r="G362" i="13"/>
  <c r="F362" i="13"/>
  <c r="E362" i="13"/>
  <c r="D362" i="13"/>
  <c r="C362" i="13"/>
  <c r="B362" i="13"/>
  <c r="A362" i="13"/>
  <c r="T361" i="13"/>
  <c r="S361" i="13"/>
  <c r="R361" i="13"/>
  <c r="Q361" i="13"/>
  <c r="P361" i="13"/>
  <c r="O361" i="13"/>
  <c r="N361" i="13"/>
  <c r="M361" i="13"/>
  <c r="L361" i="13"/>
  <c r="K361" i="13"/>
  <c r="J361" i="13"/>
  <c r="I361" i="13"/>
  <c r="H361" i="13"/>
  <c r="G361" i="13"/>
  <c r="F361" i="13"/>
  <c r="E361" i="13"/>
  <c r="D361" i="13"/>
  <c r="C361" i="13"/>
  <c r="B361" i="13"/>
  <c r="A361" i="13"/>
  <c r="T360" i="13"/>
  <c r="S360" i="13"/>
  <c r="R360" i="13"/>
  <c r="Q360" i="13"/>
  <c r="P360" i="13"/>
  <c r="O360" i="13"/>
  <c r="N360" i="13"/>
  <c r="M360" i="13"/>
  <c r="L360" i="13"/>
  <c r="K360" i="13"/>
  <c r="J360" i="13"/>
  <c r="I360" i="13"/>
  <c r="H360" i="13"/>
  <c r="G360" i="13"/>
  <c r="F360" i="13"/>
  <c r="E360" i="13"/>
  <c r="D360" i="13"/>
  <c r="C360" i="13"/>
  <c r="B360" i="13"/>
  <c r="A360" i="13"/>
  <c r="T359" i="13"/>
  <c r="S359" i="13"/>
  <c r="R359" i="13"/>
  <c r="Q359" i="13"/>
  <c r="P359" i="13"/>
  <c r="O359" i="13"/>
  <c r="N359" i="13"/>
  <c r="M359" i="13"/>
  <c r="L359" i="13"/>
  <c r="K359" i="13"/>
  <c r="J359" i="13"/>
  <c r="I359" i="13"/>
  <c r="H359" i="13"/>
  <c r="G359" i="13"/>
  <c r="F359" i="13"/>
  <c r="E359" i="13"/>
  <c r="D359" i="13"/>
  <c r="C359" i="13"/>
  <c r="B359" i="13"/>
  <c r="A359" i="13"/>
  <c r="T358" i="13"/>
  <c r="S358" i="13"/>
  <c r="R358" i="13"/>
  <c r="Q358" i="13"/>
  <c r="P358" i="13"/>
  <c r="O358" i="13"/>
  <c r="N358" i="13"/>
  <c r="M358" i="13"/>
  <c r="L358" i="13"/>
  <c r="K358" i="13"/>
  <c r="J358" i="13"/>
  <c r="I358" i="13"/>
  <c r="H358" i="13"/>
  <c r="G358" i="13"/>
  <c r="F358" i="13"/>
  <c r="E358" i="13"/>
  <c r="D358" i="13"/>
  <c r="C358" i="13"/>
  <c r="B358" i="13"/>
  <c r="A358" i="13"/>
  <c r="T357" i="13"/>
  <c r="S357" i="13"/>
  <c r="R357" i="13"/>
  <c r="Q357" i="13"/>
  <c r="P357" i="13"/>
  <c r="O357" i="13"/>
  <c r="N357" i="13"/>
  <c r="M357" i="13"/>
  <c r="L357" i="13"/>
  <c r="K357" i="13"/>
  <c r="J357" i="13"/>
  <c r="I357" i="13"/>
  <c r="H357" i="13"/>
  <c r="G357" i="13"/>
  <c r="F357" i="13"/>
  <c r="E357" i="13"/>
  <c r="D357" i="13"/>
  <c r="C357" i="13"/>
  <c r="B357" i="13"/>
  <c r="A357" i="13"/>
  <c r="T356" i="13"/>
  <c r="S356" i="13"/>
  <c r="R356" i="13"/>
  <c r="Q356" i="13"/>
  <c r="P356" i="13"/>
  <c r="O356" i="13"/>
  <c r="N356" i="13"/>
  <c r="M356" i="13"/>
  <c r="L356" i="13"/>
  <c r="K356" i="13"/>
  <c r="J356" i="13"/>
  <c r="I356" i="13"/>
  <c r="H356" i="13"/>
  <c r="G356" i="13"/>
  <c r="F356" i="13"/>
  <c r="E356" i="13"/>
  <c r="D356" i="13"/>
  <c r="C356" i="13"/>
  <c r="B356" i="13"/>
  <c r="A356" i="13"/>
  <c r="T355" i="13"/>
  <c r="S355" i="13"/>
  <c r="R355" i="13"/>
  <c r="Q355" i="13"/>
  <c r="P355" i="13"/>
  <c r="O355" i="13"/>
  <c r="N355" i="13"/>
  <c r="M355" i="13"/>
  <c r="L355" i="13"/>
  <c r="K355" i="13"/>
  <c r="J355" i="13"/>
  <c r="I355" i="13"/>
  <c r="H355" i="13"/>
  <c r="G355" i="13"/>
  <c r="F355" i="13"/>
  <c r="E355" i="13"/>
  <c r="D355" i="13"/>
  <c r="C355" i="13"/>
  <c r="B355" i="13"/>
  <c r="A355" i="13"/>
  <c r="T354" i="13"/>
  <c r="S354" i="13"/>
  <c r="R354" i="13"/>
  <c r="Q354" i="13"/>
  <c r="P354" i="13"/>
  <c r="O354" i="13"/>
  <c r="N354" i="13"/>
  <c r="M354" i="13"/>
  <c r="L354" i="13"/>
  <c r="K354" i="13"/>
  <c r="J354" i="13"/>
  <c r="I354" i="13"/>
  <c r="H354" i="13"/>
  <c r="G354" i="13"/>
  <c r="F354" i="13"/>
  <c r="E354" i="13"/>
  <c r="D354" i="13"/>
  <c r="C354" i="13"/>
  <c r="B354" i="13"/>
  <c r="A354" i="13"/>
  <c r="T353" i="13"/>
  <c r="S353" i="13"/>
  <c r="R353" i="13"/>
  <c r="Q353" i="13"/>
  <c r="P353" i="13"/>
  <c r="O353" i="13"/>
  <c r="N353" i="13"/>
  <c r="M353" i="13"/>
  <c r="L353" i="13"/>
  <c r="K353" i="13"/>
  <c r="J353" i="13"/>
  <c r="I353" i="13"/>
  <c r="H353" i="13"/>
  <c r="G353" i="13"/>
  <c r="F353" i="13"/>
  <c r="E353" i="13"/>
  <c r="D353" i="13"/>
  <c r="C353" i="13"/>
  <c r="B353" i="13"/>
  <c r="A353" i="13"/>
  <c r="T352" i="13"/>
  <c r="S352" i="13"/>
  <c r="R352" i="13"/>
  <c r="Q352" i="13"/>
  <c r="P352" i="13"/>
  <c r="O352" i="13"/>
  <c r="N352" i="13"/>
  <c r="M352" i="13"/>
  <c r="L352" i="13"/>
  <c r="K352" i="13"/>
  <c r="J352" i="13"/>
  <c r="I352" i="13"/>
  <c r="H352" i="13"/>
  <c r="G352" i="13"/>
  <c r="F352" i="13"/>
  <c r="E352" i="13"/>
  <c r="D352" i="13"/>
  <c r="C352" i="13"/>
  <c r="B352" i="13"/>
  <c r="A352" i="13"/>
  <c r="T351" i="13"/>
  <c r="S351" i="13"/>
  <c r="R351" i="13"/>
  <c r="Q351" i="13"/>
  <c r="P351" i="13"/>
  <c r="O351" i="13"/>
  <c r="N351" i="13"/>
  <c r="M351" i="13"/>
  <c r="L351" i="13"/>
  <c r="K351" i="13"/>
  <c r="J351" i="13"/>
  <c r="I351" i="13"/>
  <c r="H351" i="13"/>
  <c r="G351" i="13"/>
  <c r="F351" i="13"/>
  <c r="E351" i="13"/>
  <c r="D351" i="13"/>
  <c r="C351" i="13"/>
  <c r="B351" i="13"/>
  <c r="A351" i="13"/>
  <c r="T350" i="13"/>
  <c r="S350" i="13"/>
  <c r="R350" i="13"/>
  <c r="Q350" i="13"/>
  <c r="P350" i="13"/>
  <c r="O350" i="13"/>
  <c r="N350" i="13"/>
  <c r="M350" i="13"/>
  <c r="L350" i="13"/>
  <c r="K350" i="13"/>
  <c r="J350" i="13"/>
  <c r="I350" i="13"/>
  <c r="H350" i="13"/>
  <c r="G350" i="13"/>
  <c r="F350" i="13"/>
  <c r="E350" i="13"/>
  <c r="D350" i="13"/>
  <c r="C350" i="13"/>
  <c r="B350" i="13"/>
  <c r="A350" i="13"/>
  <c r="T349" i="13"/>
  <c r="S349" i="13"/>
  <c r="R349" i="13"/>
  <c r="Q349" i="13"/>
  <c r="P349" i="13"/>
  <c r="O349" i="13"/>
  <c r="N349" i="13"/>
  <c r="M349" i="13"/>
  <c r="L349" i="13"/>
  <c r="K349" i="13"/>
  <c r="J349" i="13"/>
  <c r="I349" i="13"/>
  <c r="H349" i="13"/>
  <c r="G349" i="13"/>
  <c r="F349" i="13"/>
  <c r="E349" i="13"/>
  <c r="D349" i="13"/>
  <c r="C349" i="13"/>
  <c r="B349" i="13"/>
  <c r="A349" i="13"/>
  <c r="T348" i="13"/>
  <c r="S348" i="13"/>
  <c r="R348" i="13"/>
  <c r="Q348" i="13"/>
  <c r="P348" i="13"/>
  <c r="O348" i="13"/>
  <c r="N348" i="13"/>
  <c r="M348" i="13"/>
  <c r="L348" i="13"/>
  <c r="K348" i="13"/>
  <c r="J348" i="13"/>
  <c r="I348" i="13"/>
  <c r="H348" i="13"/>
  <c r="G348" i="13"/>
  <c r="F348" i="13"/>
  <c r="E348" i="13"/>
  <c r="D348" i="13"/>
  <c r="C348" i="13"/>
  <c r="B348" i="13"/>
  <c r="A348" i="13"/>
  <c r="T347" i="13"/>
  <c r="S347" i="13"/>
  <c r="R347" i="13"/>
  <c r="Q347" i="13"/>
  <c r="P347" i="13"/>
  <c r="O347" i="13"/>
  <c r="N347" i="13"/>
  <c r="M347" i="13"/>
  <c r="L347" i="13"/>
  <c r="K347" i="13"/>
  <c r="J347" i="13"/>
  <c r="I347" i="13"/>
  <c r="H347" i="13"/>
  <c r="G347" i="13"/>
  <c r="F347" i="13"/>
  <c r="E347" i="13"/>
  <c r="D347" i="13"/>
  <c r="C347" i="13"/>
  <c r="B347" i="13"/>
  <c r="A347" i="13"/>
  <c r="T346" i="13"/>
  <c r="S346" i="13"/>
  <c r="R346" i="13"/>
  <c r="Q346" i="13"/>
  <c r="P346" i="13"/>
  <c r="O346" i="13"/>
  <c r="N346" i="13"/>
  <c r="M346" i="13"/>
  <c r="L346" i="13"/>
  <c r="K346" i="13"/>
  <c r="J346" i="13"/>
  <c r="I346" i="13"/>
  <c r="H346" i="13"/>
  <c r="G346" i="13"/>
  <c r="F346" i="13"/>
  <c r="E346" i="13"/>
  <c r="D346" i="13"/>
  <c r="C346" i="13"/>
  <c r="B346" i="13"/>
  <c r="A346" i="13"/>
  <c r="T345" i="13"/>
  <c r="S345" i="13"/>
  <c r="R345" i="13"/>
  <c r="Q345" i="13"/>
  <c r="P345" i="13"/>
  <c r="O345" i="13"/>
  <c r="N345" i="13"/>
  <c r="M345" i="13"/>
  <c r="L345" i="13"/>
  <c r="K345" i="13"/>
  <c r="J345" i="13"/>
  <c r="I345" i="13"/>
  <c r="H345" i="13"/>
  <c r="G345" i="13"/>
  <c r="F345" i="13"/>
  <c r="E345" i="13"/>
  <c r="D345" i="13"/>
  <c r="C345" i="13"/>
  <c r="B345" i="13"/>
  <c r="A345" i="13"/>
  <c r="T344" i="13"/>
  <c r="S344" i="13"/>
  <c r="R344" i="13"/>
  <c r="Q344" i="13"/>
  <c r="P344" i="13"/>
  <c r="O344" i="13"/>
  <c r="N344" i="13"/>
  <c r="M344" i="13"/>
  <c r="L344" i="13"/>
  <c r="K344" i="13"/>
  <c r="J344" i="13"/>
  <c r="I344" i="13"/>
  <c r="H344" i="13"/>
  <c r="G344" i="13"/>
  <c r="F344" i="13"/>
  <c r="E344" i="13"/>
  <c r="D344" i="13"/>
  <c r="C344" i="13"/>
  <c r="B344" i="13"/>
  <c r="A344" i="13"/>
  <c r="T343" i="13"/>
  <c r="S343" i="13"/>
  <c r="R343" i="13"/>
  <c r="Q343" i="13"/>
  <c r="P343" i="13"/>
  <c r="O343" i="13"/>
  <c r="N343" i="13"/>
  <c r="M343" i="13"/>
  <c r="L343" i="13"/>
  <c r="K343" i="13"/>
  <c r="J343" i="13"/>
  <c r="I343" i="13"/>
  <c r="H343" i="13"/>
  <c r="G343" i="13"/>
  <c r="F343" i="13"/>
  <c r="E343" i="13"/>
  <c r="D343" i="13"/>
  <c r="C343" i="13"/>
  <c r="B343" i="13"/>
  <c r="A343" i="13"/>
  <c r="T342" i="13"/>
  <c r="S342" i="13"/>
  <c r="R342" i="13"/>
  <c r="Q342" i="13"/>
  <c r="P342" i="13"/>
  <c r="O342" i="13"/>
  <c r="N342" i="13"/>
  <c r="M342" i="13"/>
  <c r="L342" i="13"/>
  <c r="K342" i="13"/>
  <c r="J342" i="13"/>
  <c r="I342" i="13"/>
  <c r="H342" i="13"/>
  <c r="G342" i="13"/>
  <c r="F342" i="13"/>
  <c r="E342" i="13"/>
  <c r="D342" i="13"/>
  <c r="C342" i="13"/>
  <c r="B342" i="13"/>
  <c r="A342" i="13"/>
  <c r="T341" i="13"/>
  <c r="S341" i="13"/>
  <c r="R341" i="13"/>
  <c r="Q341" i="13"/>
  <c r="P341" i="13"/>
  <c r="O341" i="13"/>
  <c r="N341" i="13"/>
  <c r="M341" i="13"/>
  <c r="L341" i="13"/>
  <c r="K341" i="13"/>
  <c r="J341" i="13"/>
  <c r="I341" i="13"/>
  <c r="H341" i="13"/>
  <c r="G341" i="13"/>
  <c r="F341" i="13"/>
  <c r="E341" i="13"/>
  <c r="D341" i="13"/>
  <c r="C341" i="13"/>
  <c r="B341" i="13"/>
  <c r="A341" i="13"/>
  <c r="T340" i="13"/>
  <c r="S340" i="13"/>
  <c r="R340" i="13"/>
  <c r="Q340" i="13"/>
  <c r="P340" i="13"/>
  <c r="O340" i="13"/>
  <c r="N340" i="13"/>
  <c r="M340" i="13"/>
  <c r="L340" i="13"/>
  <c r="K340" i="13"/>
  <c r="J340" i="13"/>
  <c r="I340" i="13"/>
  <c r="H340" i="13"/>
  <c r="G340" i="13"/>
  <c r="F340" i="13"/>
  <c r="E340" i="13"/>
  <c r="D340" i="13"/>
  <c r="C340" i="13"/>
  <c r="B340" i="13"/>
  <c r="A340" i="13"/>
  <c r="T339" i="13"/>
  <c r="S339" i="13"/>
  <c r="R339" i="13"/>
  <c r="Q339" i="13"/>
  <c r="P339" i="13"/>
  <c r="O339" i="13"/>
  <c r="N339" i="13"/>
  <c r="M339" i="13"/>
  <c r="L339" i="13"/>
  <c r="K339" i="13"/>
  <c r="J339" i="13"/>
  <c r="I339" i="13"/>
  <c r="H339" i="13"/>
  <c r="G339" i="13"/>
  <c r="F339" i="13"/>
  <c r="E339" i="13"/>
  <c r="D339" i="13"/>
  <c r="C339" i="13"/>
  <c r="B339" i="13"/>
  <c r="A339" i="13"/>
  <c r="T338" i="13"/>
  <c r="S338" i="13"/>
  <c r="R338" i="13"/>
  <c r="Q338" i="13"/>
  <c r="P338" i="13"/>
  <c r="O338" i="13"/>
  <c r="N338" i="13"/>
  <c r="M338" i="13"/>
  <c r="L338" i="13"/>
  <c r="K338" i="13"/>
  <c r="J338" i="13"/>
  <c r="I338" i="13"/>
  <c r="H338" i="13"/>
  <c r="G338" i="13"/>
  <c r="F338" i="13"/>
  <c r="E338" i="13"/>
  <c r="D338" i="13"/>
  <c r="C338" i="13"/>
  <c r="B338" i="13"/>
  <c r="A338" i="13"/>
  <c r="T337" i="13"/>
  <c r="S337" i="13"/>
  <c r="R337" i="13"/>
  <c r="Q337" i="13"/>
  <c r="P337" i="13"/>
  <c r="O337" i="13"/>
  <c r="N337" i="13"/>
  <c r="M337" i="13"/>
  <c r="L337" i="13"/>
  <c r="K337" i="13"/>
  <c r="J337" i="13"/>
  <c r="I337" i="13"/>
  <c r="H337" i="13"/>
  <c r="G337" i="13"/>
  <c r="F337" i="13"/>
  <c r="E337" i="13"/>
  <c r="D337" i="13"/>
  <c r="C337" i="13"/>
  <c r="B337" i="13"/>
  <c r="A337" i="13"/>
  <c r="T336" i="13"/>
  <c r="S336" i="13"/>
  <c r="R336" i="13"/>
  <c r="Q336" i="13"/>
  <c r="P336" i="13"/>
  <c r="O336" i="13"/>
  <c r="N336" i="13"/>
  <c r="M336" i="13"/>
  <c r="L336" i="13"/>
  <c r="K336" i="13"/>
  <c r="J336" i="13"/>
  <c r="I336" i="13"/>
  <c r="H336" i="13"/>
  <c r="G336" i="13"/>
  <c r="F336" i="13"/>
  <c r="E336" i="13"/>
  <c r="D336" i="13"/>
  <c r="C336" i="13"/>
  <c r="B336" i="13"/>
  <c r="A336" i="13"/>
  <c r="T335" i="13"/>
  <c r="S335" i="13"/>
  <c r="R335" i="13"/>
  <c r="Q335" i="13"/>
  <c r="P335" i="13"/>
  <c r="O335" i="13"/>
  <c r="N335" i="13"/>
  <c r="M335" i="13"/>
  <c r="L335" i="13"/>
  <c r="K335" i="13"/>
  <c r="J335" i="13"/>
  <c r="I335" i="13"/>
  <c r="H335" i="13"/>
  <c r="G335" i="13"/>
  <c r="F335" i="13"/>
  <c r="E335" i="13"/>
  <c r="D335" i="13"/>
  <c r="C335" i="13"/>
  <c r="B335" i="13"/>
  <c r="A335" i="13"/>
  <c r="T334" i="13"/>
  <c r="S334" i="13"/>
  <c r="R334" i="13"/>
  <c r="Q334" i="13"/>
  <c r="P334" i="13"/>
  <c r="O334" i="13"/>
  <c r="N334" i="13"/>
  <c r="M334" i="13"/>
  <c r="L334" i="13"/>
  <c r="K334" i="13"/>
  <c r="J334" i="13"/>
  <c r="I334" i="13"/>
  <c r="H334" i="13"/>
  <c r="G334" i="13"/>
  <c r="F334" i="13"/>
  <c r="E334" i="13"/>
  <c r="D334" i="13"/>
  <c r="C334" i="13"/>
  <c r="B334" i="13"/>
  <c r="A334" i="13"/>
  <c r="T333" i="13"/>
  <c r="S333" i="13"/>
  <c r="R333" i="13"/>
  <c r="Q333" i="13"/>
  <c r="P333" i="13"/>
  <c r="O333" i="13"/>
  <c r="N333" i="13"/>
  <c r="M333" i="13"/>
  <c r="L333" i="13"/>
  <c r="K333" i="13"/>
  <c r="J333" i="13"/>
  <c r="I333" i="13"/>
  <c r="H333" i="13"/>
  <c r="G333" i="13"/>
  <c r="F333" i="13"/>
  <c r="E333" i="13"/>
  <c r="D333" i="13"/>
  <c r="C333" i="13"/>
  <c r="B333" i="13"/>
  <c r="A333" i="13"/>
  <c r="T332" i="13"/>
  <c r="S332" i="13"/>
  <c r="R332" i="13"/>
  <c r="Q332" i="13"/>
  <c r="P332" i="13"/>
  <c r="O332" i="13"/>
  <c r="N332" i="13"/>
  <c r="M332" i="13"/>
  <c r="L332" i="13"/>
  <c r="K332" i="13"/>
  <c r="J332" i="13"/>
  <c r="I332" i="13"/>
  <c r="H332" i="13"/>
  <c r="G332" i="13"/>
  <c r="F332" i="13"/>
  <c r="E332" i="13"/>
  <c r="D332" i="13"/>
  <c r="C332" i="13"/>
  <c r="B332" i="13"/>
  <c r="A332" i="13"/>
  <c r="T331" i="13"/>
  <c r="S331" i="13"/>
  <c r="R331" i="13"/>
  <c r="Q331" i="13"/>
  <c r="P331" i="13"/>
  <c r="O331" i="13"/>
  <c r="N331" i="13"/>
  <c r="M331" i="13"/>
  <c r="L331" i="13"/>
  <c r="K331" i="13"/>
  <c r="J331" i="13"/>
  <c r="I331" i="13"/>
  <c r="H331" i="13"/>
  <c r="G331" i="13"/>
  <c r="F331" i="13"/>
  <c r="E331" i="13"/>
  <c r="D331" i="13"/>
  <c r="C331" i="13"/>
  <c r="B331" i="13"/>
  <c r="A331" i="13"/>
  <c r="T330" i="13"/>
  <c r="S330" i="13"/>
  <c r="R330" i="13"/>
  <c r="Q330" i="13"/>
  <c r="P330" i="13"/>
  <c r="O330" i="13"/>
  <c r="N330" i="13"/>
  <c r="M330" i="13"/>
  <c r="L330" i="13"/>
  <c r="K330" i="13"/>
  <c r="J330" i="13"/>
  <c r="I330" i="13"/>
  <c r="H330" i="13"/>
  <c r="G330" i="13"/>
  <c r="F330" i="13"/>
  <c r="E330" i="13"/>
  <c r="D330" i="13"/>
  <c r="C330" i="13"/>
  <c r="B330" i="13"/>
  <c r="A330" i="13"/>
  <c r="T329" i="13"/>
  <c r="S329" i="13"/>
  <c r="R329" i="13"/>
  <c r="Q329" i="13"/>
  <c r="P329" i="13"/>
  <c r="O329" i="13"/>
  <c r="N329" i="13"/>
  <c r="M329" i="13"/>
  <c r="L329" i="13"/>
  <c r="K329" i="13"/>
  <c r="J329" i="13"/>
  <c r="I329" i="13"/>
  <c r="H329" i="13"/>
  <c r="G329" i="13"/>
  <c r="F329" i="13"/>
  <c r="E329" i="13"/>
  <c r="D329" i="13"/>
  <c r="C329" i="13"/>
  <c r="B329" i="13"/>
  <c r="A329" i="13"/>
  <c r="T328" i="13"/>
  <c r="S328" i="13"/>
  <c r="R328" i="13"/>
  <c r="Q328" i="13"/>
  <c r="P328" i="13"/>
  <c r="O328" i="13"/>
  <c r="N328" i="13"/>
  <c r="M328" i="13"/>
  <c r="L328" i="13"/>
  <c r="K328" i="13"/>
  <c r="J328" i="13"/>
  <c r="I328" i="13"/>
  <c r="H328" i="13"/>
  <c r="G328" i="13"/>
  <c r="F328" i="13"/>
  <c r="E328" i="13"/>
  <c r="D328" i="13"/>
  <c r="C328" i="13"/>
  <c r="B328" i="13"/>
  <c r="A328" i="13"/>
  <c r="T327" i="13"/>
  <c r="S327" i="13"/>
  <c r="R327" i="13"/>
  <c r="Q327" i="13"/>
  <c r="P327" i="13"/>
  <c r="O327" i="13"/>
  <c r="N327" i="13"/>
  <c r="M327" i="13"/>
  <c r="L327" i="13"/>
  <c r="K327" i="13"/>
  <c r="J327" i="13"/>
  <c r="I327" i="13"/>
  <c r="H327" i="13"/>
  <c r="G327" i="13"/>
  <c r="F327" i="13"/>
  <c r="E327" i="13"/>
  <c r="D327" i="13"/>
  <c r="C327" i="13"/>
  <c r="B327" i="13"/>
  <c r="A327" i="13"/>
  <c r="T326" i="13"/>
  <c r="S326" i="13"/>
  <c r="R326" i="13"/>
  <c r="Q326" i="13"/>
  <c r="P326" i="13"/>
  <c r="O326" i="13"/>
  <c r="N326" i="13"/>
  <c r="M326" i="13"/>
  <c r="L326" i="13"/>
  <c r="K326" i="13"/>
  <c r="J326" i="13"/>
  <c r="I326" i="13"/>
  <c r="H326" i="13"/>
  <c r="G326" i="13"/>
  <c r="F326" i="13"/>
  <c r="E326" i="13"/>
  <c r="D326" i="13"/>
  <c r="C326" i="13"/>
  <c r="B326" i="13"/>
  <c r="A326" i="13"/>
  <c r="T325" i="13"/>
  <c r="S325" i="13"/>
  <c r="R325" i="13"/>
  <c r="Q325" i="13"/>
  <c r="P325" i="13"/>
  <c r="O325" i="13"/>
  <c r="N325" i="13"/>
  <c r="M325" i="13"/>
  <c r="L325" i="13"/>
  <c r="K325" i="13"/>
  <c r="J325" i="13"/>
  <c r="I325" i="13"/>
  <c r="H325" i="13"/>
  <c r="G325" i="13"/>
  <c r="F325" i="13"/>
  <c r="E325" i="13"/>
  <c r="D325" i="13"/>
  <c r="C325" i="13"/>
  <c r="B325" i="13"/>
  <c r="A325" i="13"/>
  <c r="T324" i="13"/>
  <c r="S324" i="13"/>
  <c r="R324" i="13"/>
  <c r="Q324" i="13"/>
  <c r="P324" i="13"/>
  <c r="O324" i="13"/>
  <c r="N324" i="13"/>
  <c r="M324" i="13"/>
  <c r="L324" i="13"/>
  <c r="K324" i="13"/>
  <c r="J324" i="13"/>
  <c r="I324" i="13"/>
  <c r="H324" i="13"/>
  <c r="G324" i="13"/>
  <c r="F324" i="13"/>
  <c r="E324" i="13"/>
  <c r="D324" i="13"/>
  <c r="C324" i="13"/>
  <c r="B324" i="13"/>
  <c r="A324" i="13"/>
  <c r="T323" i="13"/>
  <c r="S323" i="13"/>
  <c r="R323" i="13"/>
  <c r="Q323" i="13"/>
  <c r="P323" i="13"/>
  <c r="O323" i="13"/>
  <c r="N323" i="13"/>
  <c r="M323" i="13"/>
  <c r="L323" i="13"/>
  <c r="K323" i="13"/>
  <c r="J323" i="13"/>
  <c r="I323" i="13"/>
  <c r="H323" i="13"/>
  <c r="G323" i="13"/>
  <c r="F323" i="13"/>
  <c r="E323" i="13"/>
  <c r="D323" i="13"/>
  <c r="C323" i="13"/>
  <c r="B323" i="13"/>
  <c r="A323" i="13"/>
  <c r="T322" i="13"/>
  <c r="S322" i="13"/>
  <c r="R322" i="13"/>
  <c r="Q322" i="13"/>
  <c r="P322" i="13"/>
  <c r="O322" i="13"/>
  <c r="N322" i="13"/>
  <c r="M322" i="13"/>
  <c r="L322" i="13"/>
  <c r="K322" i="13"/>
  <c r="J322" i="13"/>
  <c r="I322" i="13"/>
  <c r="H322" i="13"/>
  <c r="G322" i="13"/>
  <c r="F322" i="13"/>
  <c r="E322" i="13"/>
  <c r="D322" i="13"/>
  <c r="C322" i="13"/>
  <c r="B322" i="13"/>
  <c r="A322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D321" i="13"/>
  <c r="C321" i="13"/>
  <c r="B321" i="13"/>
  <c r="A321" i="13"/>
  <c r="T320" i="13"/>
  <c r="S320" i="13"/>
  <c r="R320" i="13"/>
  <c r="Q320" i="13"/>
  <c r="P320" i="13"/>
  <c r="O320" i="13"/>
  <c r="N320" i="13"/>
  <c r="M320" i="13"/>
  <c r="L320" i="13"/>
  <c r="K320" i="13"/>
  <c r="J320" i="13"/>
  <c r="I320" i="13"/>
  <c r="H320" i="13"/>
  <c r="G320" i="13"/>
  <c r="F320" i="13"/>
  <c r="E320" i="13"/>
  <c r="D320" i="13"/>
  <c r="C320" i="13"/>
  <c r="B320" i="13"/>
  <c r="A320" i="13"/>
  <c r="T319" i="13"/>
  <c r="S319" i="13"/>
  <c r="R319" i="13"/>
  <c r="Q319" i="13"/>
  <c r="P319" i="13"/>
  <c r="O319" i="13"/>
  <c r="N319" i="13"/>
  <c r="M319" i="13"/>
  <c r="L319" i="13"/>
  <c r="K319" i="13"/>
  <c r="J319" i="13"/>
  <c r="I319" i="13"/>
  <c r="H319" i="13"/>
  <c r="G319" i="13"/>
  <c r="F319" i="13"/>
  <c r="E319" i="13"/>
  <c r="D319" i="13"/>
  <c r="C319" i="13"/>
  <c r="B319" i="13"/>
  <c r="A319" i="13"/>
  <c r="T318" i="13"/>
  <c r="S318" i="13"/>
  <c r="R318" i="13"/>
  <c r="Q318" i="13"/>
  <c r="P318" i="13"/>
  <c r="O318" i="13"/>
  <c r="N318" i="13"/>
  <c r="M318" i="13"/>
  <c r="L318" i="13"/>
  <c r="K318" i="13"/>
  <c r="J318" i="13"/>
  <c r="I318" i="13"/>
  <c r="H318" i="13"/>
  <c r="G318" i="13"/>
  <c r="F318" i="13"/>
  <c r="E318" i="13"/>
  <c r="D318" i="13"/>
  <c r="C318" i="13"/>
  <c r="B318" i="13"/>
  <c r="A318" i="13"/>
  <c r="T317" i="13"/>
  <c r="S317" i="13"/>
  <c r="R317" i="13"/>
  <c r="Q317" i="13"/>
  <c r="P317" i="13"/>
  <c r="O317" i="13"/>
  <c r="N317" i="13"/>
  <c r="M317" i="13"/>
  <c r="L317" i="13"/>
  <c r="K317" i="13"/>
  <c r="J317" i="13"/>
  <c r="I317" i="13"/>
  <c r="H317" i="13"/>
  <c r="G317" i="13"/>
  <c r="F317" i="13"/>
  <c r="E317" i="13"/>
  <c r="D317" i="13"/>
  <c r="C317" i="13"/>
  <c r="B317" i="13"/>
  <c r="A317" i="13"/>
  <c r="T316" i="13"/>
  <c r="S316" i="13"/>
  <c r="R316" i="13"/>
  <c r="Q316" i="13"/>
  <c r="P316" i="13"/>
  <c r="O316" i="13"/>
  <c r="N316" i="13"/>
  <c r="M316" i="13"/>
  <c r="L316" i="13"/>
  <c r="K316" i="13"/>
  <c r="J316" i="13"/>
  <c r="I316" i="13"/>
  <c r="H316" i="13"/>
  <c r="G316" i="13"/>
  <c r="F316" i="13"/>
  <c r="E316" i="13"/>
  <c r="D316" i="13"/>
  <c r="C316" i="13"/>
  <c r="B316" i="13"/>
  <c r="A316" i="13"/>
  <c r="T315" i="13"/>
  <c r="S315" i="13"/>
  <c r="R315" i="13"/>
  <c r="Q315" i="13"/>
  <c r="P315" i="13"/>
  <c r="O315" i="13"/>
  <c r="N315" i="13"/>
  <c r="M315" i="13"/>
  <c r="L315" i="13"/>
  <c r="K315" i="13"/>
  <c r="J315" i="13"/>
  <c r="I315" i="13"/>
  <c r="H315" i="13"/>
  <c r="G315" i="13"/>
  <c r="F315" i="13"/>
  <c r="E315" i="13"/>
  <c r="D315" i="13"/>
  <c r="C315" i="13"/>
  <c r="B315" i="13"/>
  <c r="A315" i="13"/>
  <c r="T314" i="13"/>
  <c r="S314" i="13"/>
  <c r="R314" i="13"/>
  <c r="Q314" i="13"/>
  <c r="P314" i="13"/>
  <c r="O314" i="13"/>
  <c r="N314" i="13"/>
  <c r="M314" i="13"/>
  <c r="L314" i="13"/>
  <c r="K314" i="13"/>
  <c r="J314" i="13"/>
  <c r="I314" i="13"/>
  <c r="H314" i="13"/>
  <c r="G314" i="13"/>
  <c r="F314" i="13"/>
  <c r="E314" i="13"/>
  <c r="D314" i="13"/>
  <c r="C314" i="13"/>
  <c r="B314" i="13"/>
  <c r="A314" i="13"/>
  <c r="T313" i="13"/>
  <c r="S313" i="13"/>
  <c r="R313" i="13"/>
  <c r="Q313" i="13"/>
  <c r="P313" i="13"/>
  <c r="O313" i="13"/>
  <c r="N313" i="13"/>
  <c r="M313" i="13"/>
  <c r="L313" i="13"/>
  <c r="K313" i="13"/>
  <c r="J313" i="13"/>
  <c r="I313" i="13"/>
  <c r="H313" i="13"/>
  <c r="G313" i="13"/>
  <c r="F313" i="13"/>
  <c r="E313" i="13"/>
  <c r="D313" i="13"/>
  <c r="C313" i="13"/>
  <c r="B313" i="13"/>
  <c r="A313" i="13"/>
  <c r="T312" i="13"/>
  <c r="S312" i="13"/>
  <c r="R312" i="13"/>
  <c r="Q312" i="13"/>
  <c r="P312" i="13"/>
  <c r="O312" i="13"/>
  <c r="N312" i="13"/>
  <c r="M312" i="13"/>
  <c r="L312" i="13"/>
  <c r="K312" i="13"/>
  <c r="J312" i="13"/>
  <c r="I312" i="13"/>
  <c r="H312" i="13"/>
  <c r="G312" i="13"/>
  <c r="F312" i="13"/>
  <c r="E312" i="13"/>
  <c r="D312" i="13"/>
  <c r="C312" i="13"/>
  <c r="B312" i="13"/>
  <c r="A312" i="13"/>
  <c r="T311" i="13"/>
  <c r="S311" i="13"/>
  <c r="R311" i="13"/>
  <c r="Q311" i="13"/>
  <c r="P311" i="13"/>
  <c r="O311" i="13"/>
  <c r="N311" i="13"/>
  <c r="M311" i="13"/>
  <c r="L311" i="13"/>
  <c r="K311" i="13"/>
  <c r="J311" i="13"/>
  <c r="I311" i="13"/>
  <c r="H311" i="13"/>
  <c r="G311" i="13"/>
  <c r="F311" i="13"/>
  <c r="E311" i="13"/>
  <c r="D311" i="13"/>
  <c r="C311" i="13"/>
  <c r="B311" i="13"/>
  <c r="A311" i="13"/>
  <c r="T310" i="13"/>
  <c r="S310" i="13"/>
  <c r="R310" i="13"/>
  <c r="Q310" i="13"/>
  <c r="P310" i="13"/>
  <c r="O310" i="13"/>
  <c r="N310" i="13"/>
  <c r="M310" i="13"/>
  <c r="L310" i="13"/>
  <c r="K310" i="13"/>
  <c r="J310" i="13"/>
  <c r="I310" i="13"/>
  <c r="H310" i="13"/>
  <c r="G310" i="13"/>
  <c r="F310" i="13"/>
  <c r="E310" i="13"/>
  <c r="D310" i="13"/>
  <c r="C310" i="13"/>
  <c r="B310" i="13"/>
  <c r="A310" i="13"/>
  <c r="T309" i="13"/>
  <c r="S309" i="13"/>
  <c r="R309" i="13"/>
  <c r="Q309" i="13"/>
  <c r="P309" i="13"/>
  <c r="O309" i="13"/>
  <c r="N309" i="13"/>
  <c r="M309" i="13"/>
  <c r="L309" i="13"/>
  <c r="K309" i="13"/>
  <c r="J309" i="13"/>
  <c r="I309" i="13"/>
  <c r="H309" i="13"/>
  <c r="G309" i="13"/>
  <c r="F309" i="13"/>
  <c r="E309" i="13"/>
  <c r="D309" i="13"/>
  <c r="C309" i="13"/>
  <c r="B309" i="13"/>
  <c r="A309" i="13"/>
  <c r="T308" i="13"/>
  <c r="S308" i="13"/>
  <c r="R308" i="13"/>
  <c r="Q308" i="13"/>
  <c r="P308" i="13"/>
  <c r="O308" i="13"/>
  <c r="N308" i="13"/>
  <c r="M308" i="13"/>
  <c r="L308" i="13"/>
  <c r="K308" i="13"/>
  <c r="J308" i="13"/>
  <c r="I308" i="13"/>
  <c r="H308" i="13"/>
  <c r="G308" i="13"/>
  <c r="F308" i="13"/>
  <c r="E308" i="13"/>
  <c r="D308" i="13"/>
  <c r="C308" i="13"/>
  <c r="B308" i="13"/>
  <c r="A308" i="13"/>
  <c r="T307" i="13"/>
  <c r="S307" i="13"/>
  <c r="R307" i="13"/>
  <c r="Q307" i="13"/>
  <c r="P307" i="13"/>
  <c r="O307" i="13"/>
  <c r="N307" i="13"/>
  <c r="M307" i="13"/>
  <c r="L307" i="13"/>
  <c r="K307" i="13"/>
  <c r="J307" i="13"/>
  <c r="I307" i="13"/>
  <c r="H307" i="13"/>
  <c r="G307" i="13"/>
  <c r="F307" i="13"/>
  <c r="E307" i="13"/>
  <c r="D307" i="13"/>
  <c r="C307" i="13"/>
  <c r="B307" i="13"/>
  <c r="A307" i="13"/>
  <c r="T306" i="13"/>
  <c r="S306" i="13"/>
  <c r="R306" i="13"/>
  <c r="Q306" i="13"/>
  <c r="P306" i="13"/>
  <c r="O306" i="13"/>
  <c r="N306" i="13"/>
  <c r="M306" i="13"/>
  <c r="L306" i="13"/>
  <c r="K306" i="13"/>
  <c r="J306" i="13"/>
  <c r="I306" i="13"/>
  <c r="H306" i="13"/>
  <c r="G306" i="13"/>
  <c r="F306" i="13"/>
  <c r="E306" i="13"/>
  <c r="D306" i="13"/>
  <c r="C306" i="13"/>
  <c r="B306" i="13"/>
  <c r="A306" i="13"/>
  <c r="T305" i="13"/>
  <c r="S305" i="13"/>
  <c r="R305" i="13"/>
  <c r="Q305" i="13"/>
  <c r="P305" i="13"/>
  <c r="O305" i="13"/>
  <c r="N305" i="13"/>
  <c r="M305" i="13"/>
  <c r="L305" i="13"/>
  <c r="K305" i="13"/>
  <c r="J305" i="13"/>
  <c r="I305" i="13"/>
  <c r="H305" i="13"/>
  <c r="G305" i="13"/>
  <c r="F305" i="13"/>
  <c r="E305" i="13"/>
  <c r="D305" i="13"/>
  <c r="C305" i="13"/>
  <c r="B305" i="13"/>
  <c r="A305" i="13"/>
  <c r="T304" i="13"/>
  <c r="S304" i="13"/>
  <c r="R304" i="13"/>
  <c r="Q304" i="13"/>
  <c r="P304" i="13"/>
  <c r="O304" i="13"/>
  <c r="N304" i="13"/>
  <c r="M304" i="13"/>
  <c r="L304" i="13"/>
  <c r="K304" i="13"/>
  <c r="J304" i="13"/>
  <c r="I304" i="13"/>
  <c r="H304" i="13"/>
  <c r="G304" i="13"/>
  <c r="F304" i="13"/>
  <c r="E304" i="13"/>
  <c r="D304" i="13"/>
  <c r="C304" i="13"/>
  <c r="B304" i="13"/>
  <c r="A304" i="13"/>
  <c r="T303" i="13"/>
  <c r="S303" i="13"/>
  <c r="R303" i="13"/>
  <c r="Q303" i="13"/>
  <c r="P303" i="13"/>
  <c r="O303" i="13"/>
  <c r="N303" i="13"/>
  <c r="M303" i="13"/>
  <c r="L303" i="13"/>
  <c r="K303" i="13"/>
  <c r="J303" i="13"/>
  <c r="I303" i="13"/>
  <c r="H303" i="13"/>
  <c r="G303" i="13"/>
  <c r="F303" i="13"/>
  <c r="E303" i="13"/>
  <c r="D303" i="13"/>
  <c r="C303" i="13"/>
  <c r="B303" i="13"/>
  <c r="A303" i="13"/>
  <c r="T302" i="13"/>
  <c r="S302" i="13"/>
  <c r="R302" i="13"/>
  <c r="Q302" i="13"/>
  <c r="P302" i="13"/>
  <c r="O302" i="13"/>
  <c r="N302" i="13"/>
  <c r="M302" i="13"/>
  <c r="L302" i="13"/>
  <c r="K302" i="13"/>
  <c r="J302" i="13"/>
  <c r="I302" i="13"/>
  <c r="H302" i="13"/>
  <c r="G302" i="13"/>
  <c r="F302" i="13"/>
  <c r="E302" i="13"/>
  <c r="D302" i="13"/>
  <c r="C302" i="13"/>
  <c r="B302" i="13"/>
  <c r="A302" i="13"/>
  <c r="T301" i="13"/>
  <c r="S301" i="13"/>
  <c r="R301" i="13"/>
  <c r="Q301" i="13"/>
  <c r="P301" i="13"/>
  <c r="O301" i="13"/>
  <c r="N301" i="13"/>
  <c r="M301" i="13"/>
  <c r="L301" i="13"/>
  <c r="K301" i="13"/>
  <c r="J301" i="13"/>
  <c r="I301" i="13"/>
  <c r="H301" i="13"/>
  <c r="G301" i="13"/>
  <c r="F301" i="13"/>
  <c r="E301" i="13"/>
  <c r="D301" i="13"/>
  <c r="C301" i="13"/>
  <c r="B301" i="13"/>
  <c r="A301" i="13"/>
  <c r="T300" i="13"/>
  <c r="S300" i="13"/>
  <c r="R300" i="13"/>
  <c r="Q300" i="13"/>
  <c r="P300" i="13"/>
  <c r="O300" i="13"/>
  <c r="N300" i="13"/>
  <c r="M300" i="13"/>
  <c r="L300" i="13"/>
  <c r="K300" i="13"/>
  <c r="J300" i="13"/>
  <c r="I300" i="13"/>
  <c r="H300" i="13"/>
  <c r="G300" i="13"/>
  <c r="F300" i="13"/>
  <c r="E300" i="13"/>
  <c r="D300" i="13"/>
  <c r="C300" i="13"/>
  <c r="B300" i="13"/>
  <c r="A300" i="13"/>
  <c r="T299" i="13"/>
  <c r="S299" i="13"/>
  <c r="R299" i="13"/>
  <c r="Q299" i="13"/>
  <c r="P299" i="13"/>
  <c r="O299" i="13"/>
  <c r="N299" i="13"/>
  <c r="M299" i="13"/>
  <c r="L299" i="13"/>
  <c r="K299" i="13"/>
  <c r="J299" i="13"/>
  <c r="I299" i="13"/>
  <c r="H299" i="13"/>
  <c r="G299" i="13"/>
  <c r="F299" i="13"/>
  <c r="E299" i="13"/>
  <c r="D299" i="13"/>
  <c r="C299" i="13"/>
  <c r="B299" i="13"/>
  <c r="A299" i="13"/>
  <c r="T298" i="13"/>
  <c r="S298" i="13"/>
  <c r="R298" i="13"/>
  <c r="Q298" i="13"/>
  <c r="P298" i="13"/>
  <c r="O298" i="13"/>
  <c r="N298" i="13"/>
  <c r="M298" i="13"/>
  <c r="L298" i="13"/>
  <c r="K298" i="13"/>
  <c r="J298" i="13"/>
  <c r="I298" i="13"/>
  <c r="H298" i="13"/>
  <c r="G298" i="13"/>
  <c r="F298" i="13"/>
  <c r="E298" i="13"/>
  <c r="D298" i="13"/>
  <c r="C298" i="13"/>
  <c r="B298" i="13"/>
  <c r="A298" i="13"/>
  <c r="T297" i="13"/>
  <c r="S297" i="13"/>
  <c r="R297" i="13"/>
  <c r="Q297" i="13"/>
  <c r="P297" i="13"/>
  <c r="O297" i="13"/>
  <c r="N297" i="13"/>
  <c r="M297" i="13"/>
  <c r="L297" i="13"/>
  <c r="K297" i="13"/>
  <c r="J297" i="13"/>
  <c r="I297" i="13"/>
  <c r="H297" i="13"/>
  <c r="G297" i="13"/>
  <c r="F297" i="13"/>
  <c r="E297" i="13"/>
  <c r="D297" i="13"/>
  <c r="C297" i="13"/>
  <c r="B297" i="13"/>
  <c r="A297" i="13"/>
  <c r="T296" i="13"/>
  <c r="S296" i="13"/>
  <c r="R296" i="13"/>
  <c r="Q296" i="13"/>
  <c r="P296" i="13"/>
  <c r="O296" i="13"/>
  <c r="N296" i="13"/>
  <c r="M296" i="13"/>
  <c r="L296" i="13"/>
  <c r="K296" i="13"/>
  <c r="J296" i="13"/>
  <c r="I296" i="13"/>
  <c r="H296" i="13"/>
  <c r="G296" i="13"/>
  <c r="F296" i="13"/>
  <c r="E296" i="13"/>
  <c r="D296" i="13"/>
  <c r="C296" i="13"/>
  <c r="B296" i="13"/>
  <c r="A296" i="13"/>
  <c r="T295" i="13"/>
  <c r="S295" i="13"/>
  <c r="R295" i="13"/>
  <c r="Q295" i="13"/>
  <c r="P295" i="13"/>
  <c r="O295" i="13"/>
  <c r="N295" i="13"/>
  <c r="M295" i="13"/>
  <c r="L295" i="13"/>
  <c r="K295" i="13"/>
  <c r="J295" i="13"/>
  <c r="I295" i="13"/>
  <c r="H295" i="13"/>
  <c r="G295" i="13"/>
  <c r="F295" i="13"/>
  <c r="E295" i="13"/>
  <c r="D295" i="13"/>
  <c r="C295" i="13"/>
  <c r="B295" i="13"/>
  <c r="A295" i="13"/>
  <c r="T294" i="13"/>
  <c r="S294" i="13"/>
  <c r="R294" i="13"/>
  <c r="Q294" i="13"/>
  <c r="P294" i="13"/>
  <c r="O294" i="13"/>
  <c r="N294" i="13"/>
  <c r="M294" i="13"/>
  <c r="L294" i="13"/>
  <c r="K294" i="13"/>
  <c r="J294" i="13"/>
  <c r="I294" i="13"/>
  <c r="H294" i="13"/>
  <c r="G294" i="13"/>
  <c r="F294" i="13"/>
  <c r="E294" i="13"/>
  <c r="D294" i="13"/>
  <c r="C294" i="13"/>
  <c r="B294" i="13"/>
  <c r="A294" i="13"/>
  <c r="T293" i="13"/>
  <c r="S293" i="13"/>
  <c r="R293" i="13"/>
  <c r="Q293" i="13"/>
  <c r="P293" i="13"/>
  <c r="O293" i="13"/>
  <c r="N293" i="13"/>
  <c r="M293" i="13"/>
  <c r="L293" i="13"/>
  <c r="K293" i="13"/>
  <c r="J293" i="13"/>
  <c r="I293" i="13"/>
  <c r="H293" i="13"/>
  <c r="G293" i="13"/>
  <c r="F293" i="13"/>
  <c r="E293" i="13"/>
  <c r="D293" i="13"/>
  <c r="C293" i="13"/>
  <c r="B293" i="13"/>
  <c r="A293" i="13"/>
  <c r="T292" i="13"/>
  <c r="S292" i="13"/>
  <c r="R292" i="13"/>
  <c r="Q292" i="13"/>
  <c r="P292" i="13"/>
  <c r="O292" i="13"/>
  <c r="N292" i="13"/>
  <c r="M292" i="13"/>
  <c r="L292" i="13"/>
  <c r="K292" i="13"/>
  <c r="J292" i="13"/>
  <c r="I292" i="13"/>
  <c r="H292" i="13"/>
  <c r="G292" i="13"/>
  <c r="F292" i="13"/>
  <c r="E292" i="13"/>
  <c r="D292" i="13"/>
  <c r="C292" i="13"/>
  <c r="B292" i="13"/>
  <c r="A292" i="13"/>
  <c r="T291" i="13"/>
  <c r="S291" i="13"/>
  <c r="R291" i="13"/>
  <c r="Q291" i="13"/>
  <c r="P291" i="13"/>
  <c r="O291" i="13"/>
  <c r="N291" i="13"/>
  <c r="M291" i="13"/>
  <c r="L291" i="13"/>
  <c r="K291" i="13"/>
  <c r="J291" i="13"/>
  <c r="I291" i="13"/>
  <c r="H291" i="13"/>
  <c r="G291" i="13"/>
  <c r="F291" i="13"/>
  <c r="E291" i="13"/>
  <c r="D291" i="13"/>
  <c r="C291" i="13"/>
  <c r="B291" i="13"/>
  <c r="A291" i="13"/>
  <c r="T290" i="13"/>
  <c r="S290" i="13"/>
  <c r="R290" i="13"/>
  <c r="Q290" i="13"/>
  <c r="P290" i="13"/>
  <c r="O290" i="13"/>
  <c r="N290" i="13"/>
  <c r="M290" i="13"/>
  <c r="L290" i="13"/>
  <c r="K290" i="13"/>
  <c r="J290" i="13"/>
  <c r="I290" i="13"/>
  <c r="H290" i="13"/>
  <c r="G290" i="13"/>
  <c r="F290" i="13"/>
  <c r="E290" i="13"/>
  <c r="D290" i="13"/>
  <c r="C290" i="13"/>
  <c r="B290" i="13"/>
  <c r="A290" i="13"/>
  <c r="T289" i="13"/>
  <c r="S289" i="13"/>
  <c r="R289" i="13"/>
  <c r="Q289" i="13"/>
  <c r="P289" i="13"/>
  <c r="O289" i="13"/>
  <c r="N289" i="13"/>
  <c r="M289" i="13"/>
  <c r="L289" i="13"/>
  <c r="K289" i="13"/>
  <c r="J289" i="13"/>
  <c r="I289" i="13"/>
  <c r="H289" i="13"/>
  <c r="G289" i="13"/>
  <c r="F289" i="13"/>
  <c r="E289" i="13"/>
  <c r="D289" i="13"/>
  <c r="C289" i="13"/>
  <c r="B289" i="13"/>
  <c r="A289" i="13"/>
  <c r="T288" i="13"/>
  <c r="S288" i="13"/>
  <c r="R288" i="13"/>
  <c r="Q288" i="13"/>
  <c r="P288" i="13"/>
  <c r="O288" i="13"/>
  <c r="N288" i="13"/>
  <c r="M288" i="13"/>
  <c r="L288" i="13"/>
  <c r="K288" i="13"/>
  <c r="J288" i="13"/>
  <c r="I288" i="13"/>
  <c r="H288" i="13"/>
  <c r="G288" i="13"/>
  <c r="F288" i="13"/>
  <c r="E288" i="13"/>
  <c r="D288" i="13"/>
  <c r="C288" i="13"/>
  <c r="B288" i="13"/>
  <c r="A288" i="13"/>
  <c r="T287" i="13"/>
  <c r="S287" i="13"/>
  <c r="R287" i="13"/>
  <c r="Q287" i="13"/>
  <c r="P287" i="13"/>
  <c r="O287" i="13"/>
  <c r="N287" i="13"/>
  <c r="M287" i="13"/>
  <c r="L287" i="13"/>
  <c r="K287" i="13"/>
  <c r="J287" i="13"/>
  <c r="I287" i="13"/>
  <c r="H287" i="13"/>
  <c r="G287" i="13"/>
  <c r="F287" i="13"/>
  <c r="E287" i="13"/>
  <c r="D287" i="13"/>
  <c r="C287" i="13"/>
  <c r="B287" i="13"/>
  <c r="A287" i="13"/>
  <c r="T286" i="13"/>
  <c r="S286" i="13"/>
  <c r="R286" i="13"/>
  <c r="Q286" i="13"/>
  <c r="P286" i="13"/>
  <c r="O286" i="13"/>
  <c r="N286" i="13"/>
  <c r="M286" i="13"/>
  <c r="L286" i="13"/>
  <c r="K286" i="13"/>
  <c r="J286" i="13"/>
  <c r="I286" i="13"/>
  <c r="H286" i="13"/>
  <c r="G286" i="13"/>
  <c r="F286" i="13"/>
  <c r="E286" i="13"/>
  <c r="D286" i="13"/>
  <c r="C286" i="13"/>
  <c r="B286" i="13"/>
  <c r="A286" i="13"/>
  <c r="T285" i="13"/>
  <c r="S285" i="13"/>
  <c r="R285" i="13"/>
  <c r="Q285" i="13"/>
  <c r="P285" i="13"/>
  <c r="O285" i="13"/>
  <c r="N285" i="13"/>
  <c r="M285" i="13"/>
  <c r="L285" i="13"/>
  <c r="K285" i="13"/>
  <c r="J285" i="13"/>
  <c r="I285" i="13"/>
  <c r="H285" i="13"/>
  <c r="G285" i="13"/>
  <c r="F285" i="13"/>
  <c r="E285" i="13"/>
  <c r="D285" i="13"/>
  <c r="C285" i="13"/>
  <c r="B285" i="13"/>
  <c r="A285" i="13"/>
  <c r="T284" i="13"/>
  <c r="S284" i="13"/>
  <c r="R284" i="13"/>
  <c r="Q284" i="13"/>
  <c r="P284" i="13"/>
  <c r="O284" i="13"/>
  <c r="N284" i="13"/>
  <c r="M284" i="13"/>
  <c r="L284" i="13"/>
  <c r="K284" i="13"/>
  <c r="J284" i="13"/>
  <c r="I284" i="13"/>
  <c r="H284" i="13"/>
  <c r="G284" i="13"/>
  <c r="F284" i="13"/>
  <c r="E284" i="13"/>
  <c r="D284" i="13"/>
  <c r="C284" i="13"/>
  <c r="B284" i="13"/>
  <c r="A284" i="13"/>
  <c r="T283" i="13"/>
  <c r="S283" i="13"/>
  <c r="R283" i="13"/>
  <c r="Q283" i="13"/>
  <c r="P283" i="13"/>
  <c r="O283" i="13"/>
  <c r="N283" i="13"/>
  <c r="M283" i="13"/>
  <c r="L283" i="13"/>
  <c r="K283" i="13"/>
  <c r="J283" i="13"/>
  <c r="I283" i="13"/>
  <c r="H283" i="13"/>
  <c r="G283" i="13"/>
  <c r="F283" i="13"/>
  <c r="E283" i="13"/>
  <c r="D283" i="13"/>
  <c r="C283" i="13"/>
  <c r="B283" i="13"/>
  <c r="A283" i="13"/>
  <c r="T282" i="13"/>
  <c r="S282" i="13"/>
  <c r="R282" i="13"/>
  <c r="Q282" i="13"/>
  <c r="P282" i="13"/>
  <c r="O282" i="13"/>
  <c r="N282" i="13"/>
  <c r="M282" i="13"/>
  <c r="L282" i="13"/>
  <c r="K282" i="13"/>
  <c r="J282" i="13"/>
  <c r="I282" i="13"/>
  <c r="H282" i="13"/>
  <c r="G282" i="13"/>
  <c r="F282" i="13"/>
  <c r="E282" i="13"/>
  <c r="D282" i="13"/>
  <c r="C282" i="13"/>
  <c r="B282" i="13"/>
  <c r="A282" i="13"/>
  <c r="T281" i="13"/>
  <c r="S281" i="13"/>
  <c r="R281" i="13"/>
  <c r="Q281" i="13"/>
  <c r="P281" i="13"/>
  <c r="O281" i="13"/>
  <c r="N281" i="13"/>
  <c r="M281" i="13"/>
  <c r="L281" i="13"/>
  <c r="K281" i="13"/>
  <c r="J281" i="13"/>
  <c r="I281" i="13"/>
  <c r="H281" i="13"/>
  <c r="G281" i="13"/>
  <c r="F281" i="13"/>
  <c r="E281" i="13"/>
  <c r="D281" i="13"/>
  <c r="C281" i="13"/>
  <c r="B281" i="13"/>
  <c r="A281" i="13"/>
  <c r="T280" i="13"/>
  <c r="S280" i="13"/>
  <c r="R280" i="13"/>
  <c r="Q280" i="13"/>
  <c r="P280" i="13"/>
  <c r="O280" i="13"/>
  <c r="N280" i="13"/>
  <c r="M280" i="13"/>
  <c r="L280" i="13"/>
  <c r="K280" i="13"/>
  <c r="J280" i="13"/>
  <c r="I280" i="13"/>
  <c r="H280" i="13"/>
  <c r="G280" i="13"/>
  <c r="F280" i="13"/>
  <c r="E280" i="13"/>
  <c r="D280" i="13"/>
  <c r="C280" i="13"/>
  <c r="B280" i="13"/>
  <c r="A280" i="13"/>
  <c r="T279" i="13"/>
  <c r="S279" i="13"/>
  <c r="R279" i="13"/>
  <c r="Q279" i="13"/>
  <c r="P279" i="13"/>
  <c r="O279" i="13"/>
  <c r="N279" i="13"/>
  <c r="M279" i="13"/>
  <c r="L279" i="13"/>
  <c r="K279" i="13"/>
  <c r="J279" i="13"/>
  <c r="I279" i="13"/>
  <c r="H279" i="13"/>
  <c r="G279" i="13"/>
  <c r="F279" i="13"/>
  <c r="E279" i="13"/>
  <c r="D279" i="13"/>
  <c r="C279" i="13"/>
  <c r="B279" i="13"/>
  <c r="A279" i="13"/>
  <c r="T278" i="13"/>
  <c r="S278" i="13"/>
  <c r="R278" i="13"/>
  <c r="Q278" i="13"/>
  <c r="P278" i="13"/>
  <c r="O278" i="13"/>
  <c r="N278" i="13"/>
  <c r="M278" i="13"/>
  <c r="L278" i="13"/>
  <c r="K278" i="13"/>
  <c r="J278" i="13"/>
  <c r="I278" i="13"/>
  <c r="H278" i="13"/>
  <c r="G278" i="13"/>
  <c r="F278" i="13"/>
  <c r="E278" i="13"/>
  <c r="D278" i="13"/>
  <c r="C278" i="13"/>
  <c r="B278" i="13"/>
  <c r="A278" i="13"/>
  <c r="T277" i="13"/>
  <c r="S277" i="13"/>
  <c r="R277" i="13"/>
  <c r="Q277" i="13"/>
  <c r="P277" i="13"/>
  <c r="O277" i="13"/>
  <c r="N277" i="13"/>
  <c r="M277" i="13"/>
  <c r="L277" i="13"/>
  <c r="K277" i="13"/>
  <c r="J277" i="13"/>
  <c r="I277" i="13"/>
  <c r="H277" i="13"/>
  <c r="G277" i="13"/>
  <c r="F277" i="13"/>
  <c r="E277" i="13"/>
  <c r="D277" i="13"/>
  <c r="C277" i="13"/>
  <c r="B277" i="13"/>
  <c r="A277" i="13"/>
  <c r="T276" i="13"/>
  <c r="S276" i="13"/>
  <c r="R276" i="13"/>
  <c r="Q276" i="13"/>
  <c r="P276" i="13"/>
  <c r="O276" i="13"/>
  <c r="N276" i="13"/>
  <c r="M276" i="13"/>
  <c r="L276" i="13"/>
  <c r="K276" i="13"/>
  <c r="J276" i="13"/>
  <c r="I276" i="13"/>
  <c r="H276" i="13"/>
  <c r="G276" i="13"/>
  <c r="F276" i="13"/>
  <c r="E276" i="13"/>
  <c r="D276" i="13"/>
  <c r="C276" i="13"/>
  <c r="B276" i="13"/>
  <c r="A276" i="13"/>
  <c r="T275" i="13"/>
  <c r="S275" i="13"/>
  <c r="R275" i="13"/>
  <c r="Q275" i="13"/>
  <c r="P275" i="13"/>
  <c r="O275" i="13"/>
  <c r="N275" i="13"/>
  <c r="M275" i="13"/>
  <c r="L275" i="13"/>
  <c r="K275" i="13"/>
  <c r="J275" i="13"/>
  <c r="I275" i="13"/>
  <c r="H275" i="13"/>
  <c r="G275" i="13"/>
  <c r="F275" i="13"/>
  <c r="E275" i="13"/>
  <c r="D275" i="13"/>
  <c r="C275" i="13"/>
  <c r="B275" i="13"/>
  <c r="A275" i="13"/>
  <c r="T274" i="13"/>
  <c r="S274" i="13"/>
  <c r="R274" i="13"/>
  <c r="Q274" i="13"/>
  <c r="P274" i="13"/>
  <c r="O274" i="13"/>
  <c r="N274" i="13"/>
  <c r="M274" i="13"/>
  <c r="L274" i="13"/>
  <c r="K274" i="13"/>
  <c r="J274" i="13"/>
  <c r="I274" i="13"/>
  <c r="H274" i="13"/>
  <c r="G274" i="13"/>
  <c r="F274" i="13"/>
  <c r="E274" i="13"/>
  <c r="D274" i="13"/>
  <c r="C274" i="13"/>
  <c r="B274" i="13"/>
  <c r="A274" i="13"/>
  <c r="T273" i="13"/>
  <c r="S273" i="13"/>
  <c r="R273" i="13"/>
  <c r="Q273" i="13"/>
  <c r="P273" i="13"/>
  <c r="O273" i="13"/>
  <c r="N273" i="13"/>
  <c r="M273" i="13"/>
  <c r="L273" i="13"/>
  <c r="K273" i="13"/>
  <c r="J273" i="13"/>
  <c r="I273" i="13"/>
  <c r="H273" i="13"/>
  <c r="G273" i="13"/>
  <c r="F273" i="13"/>
  <c r="E273" i="13"/>
  <c r="D273" i="13"/>
  <c r="C273" i="13"/>
  <c r="B273" i="13"/>
  <c r="A273" i="13"/>
  <c r="T272" i="13"/>
  <c r="S272" i="13"/>
  <c r="R272" i="13"/>
  <c r="Q272" i="13"/>
  <c r="P272" i="13"/>
  <c r="O272" i="13"/>
  <c r="N272" i="13"/>
  <c r="M272" i="13"/>
  <c r="L272" i="13"/>
  <c r="K272" i="13"/>
  <c r="J272" i="13"/>
  <c r="I272" i="13"/>
  <c r="H272" i="13"/>
  <c r="G272" i="13"/>
  <c r="F272" i="13"/>
  <c r="E272" i="13"/>
  <c r="D272" i="13"/>
  <c r="C272" i="13"/>
  <c r="B272" i="13"/>
  <c r="A272" i="13"/>
  <c r="T271" i="13"/>
  <c r="S271" i="13"/>
  <c r="R271" i="13"/>
  <c r="Q271" i="13"/>
  <c r="P271" i="13"/>
  <c r="O271" i="13"/>
  <c r="N271" i="13"/>
  <c r="M271" i="13"/>
  <c r="L271" i="13"/>
  <c r="K271" i="13"/>
  <c r="J271" i="13"/>
  <c r="I271" i="13"/>
  <c r="H271" i="13"/>
  <c r="G271" i="13"/>
  <c r="F271" i="13"/>
  <c r="E271" i="13"/>
  <c r="D271" i="13"/>
  <c r="C271" i="13"/>
  <c r="B271" i="13"/>
  <c r="A271" i="13"/>
  <c r="T270" i="13"/>
  <c r="S270" i="13"/>
  <c r="R270" i="13"/>
  <c r="Q270" i="13"/>
  <c r="P270" i="13"/>
  <c r="O270" i="13"/>
  <c r="N270" i="13"/>
  <c r="M270" i="13"/>
  <c r="L270" i="13"/>
  <c r="K270" i="13"/>
  <c r="J270" i="13"/>
  <c r="I270" i="13"/>
  <c r="H270" i="13"/>
  <c r="G270" i="13"/>
  <c r="F270" i="13"/>
  <c r="E270" i="13"/>
  <c r="D270" i="13"/>
  <c r="C270" i="13"/>
  <c r="B270" i="13"/>
  <c r="A270" i="13"/>
  <c r="T269" i="13"/>
  <c r="S269" i="13"/>
  <c r="R269" i="13"/>
  <c r="Q269" i="13"/>
  <c r="P269" i="13"/>
  <c r="O269" i="13"/>
  <c r="N269" i="13"/>
  <c r="M269" i="13"/>
  <c r="L269" i="13"/>
  <c r="K269" i="13"/>
  <c r="J269" i="13"/>
  <c r="I269" i="13"/>
  <c r="H269" i="13"/>
  <c r="G269" i="13"/>
  <c r="F269" i="13"/>
  <c r="E269" i="13"/>
  <c r="D269" i="13"/>
  <c r="C269" i="13"/>
  <c r="B269" i="13"/>
  <c r="A269" i="13"/>
  <c r="T268" i="13"/>
  <c r="S268" i="13"/>
  <c r="R268" i="13"/>
  <c r="Q268" i="13"/>
  <c r="P268" i="13"/>
  <c r="O268" i="13"/>
  <c r="N268" i="13"/>
  <c r="M268" i="13"/>
  <c r="L268" i="13"/>
  <c r="K268" i="13"/>
  <c r="J268" i="13"/>
  <c r="I268" i="13"/>
  <c r="H268" i="13"/>
  <c r="G268" i="13"/>
  <c r="F268" i="13"/>
  <c r="E268" i="13"/>
  <c r="D268" i="13"/>
  <c r="C268" i="13"/>
  <c r="B268" i="13"/>
  <c r="A268" i="13"/>
  <c r="T267" i="13"/>
  <c r="S267" i="13"/>
  <c r="R267" i="13"/>
  <c r="Q267" i="13"/>
  <c r="P267" i="13"/>
  <c r="O267" i="13"/>
  <c r="N267" i="13"/>
  <c r="M267" i="13"/>
  <c r="L267" i="13"/>
  <c r="K267" i="13"/>
  <c r="J267" i="13"/>
  <c r="I267" i="13"/>
  <c r="H267" i="13"/>
  <c r="G267" i="13"/>
  <c r="F267" i="13"/>
  <c r="E267" i="13"/>
  <c r="D267" i="13"/>
  <c r="C267" i="13"/>
  <c r="B267" i="13"/>
  <c r="A267" i="13"/>
  <c r="T266" i="13"/>
  <c r="S266" i="13"/>
  <c r="R266" i="13"/>
  <c r="Q266" i="13"/>
  <c r="P266" i="13"/>
  <c r="O266" i="13"/>
  <c r="N266" i="13"/>
  <c r="M266" i="13"/>
  <c r="L266" i="13"/>
  <c r="K266" i="13"/>
  <c r="J266" i="13"/>
  <c r="I266" i="13"/>
  <c r="H266" i="13"/>
  <c r="G266" i="13"/>
  <c r="F266" i="13"/>
  <c r="E266" i="13"/>
  <c r="D266" i="13"/>
  <c r="C266" i="13"/>
  <c r="B266" i="13"/>
  <c r="A266" i="13"/>
  <c r="T265" i="13"/>
  <c r="S265" i="13"/>
  <c r="R265" i="13"/>
  <c r="Q265" i="13"/>
  <c r="P265" i="13"/>
  <c r="O265" i="13"/>
  <c r="N265" i="13"/>
  <c r="M265" i="13"/>
  <c r="L265" i="13"/>
  <c r="K265" i="13"/>
  <c r="J265" i="13"/>
  <c r="I265" i="13"/>
  <c r="H265" i="13"/>
  <c r="G265" i="13"/>
  <c r="F265" i="13"/>
  <c r="E265" i="13"/>
  <c r="D265" i="13"/>
  <c r="C265" i="13"/>
  <c r="B265" i="13"/>
  <c r="A265" i="13"/>
  <c r="T264" i="13"/>
  <c r="S264" i="13"/>
  <c r="R264" i="13"/>
  <c r="Q264" i="13"/>
  <c r="P264" i="13"/>
  <c r="O264" i="13"/>
  <c r="N264" i="13"/>
  <c r="M264" i="13"/>
  <c r="L264" i="13"/>
  <c r="K264" i="13"/>
  <c r="J264" i="13"/>
  <c r="I264" i="13"/>
  <c r="H264" i="13"/>
  <c r="G264" i="13"/>
  <c r="F264" i="13"/>
  <c r="E264" i="13"/>
  <c r="D264" i="13"/>
  <c r="C264" i="13"/>
  <c r="B264" i="13"/>
  <c r="A264" i="13"/>
  <c r="T263" i="13"/>
  <c r="S263" i="13"/>
  <c r="R263" i="13"/>
  <c r="Q263" i="13"/>
  <c r="P263" i="13"/>
  <c r="O263" i="13"/>
  <c r="N263" i="13"/>
  <c r="M263" i="13"/>
  <c r="L263" i="13"/>
  <c r="K263" i="13"/>
  <c r="J263" i="13"/>
  <c r="I263" i="13"/>
  <c r="H263" i="13"/>
  <c r="G263" i="13"/>
  <c r="F263" i="13"/>
  <c r="E263" i="13"/>
  <c r="D263" i="13"/>
  <c r="C263" i="13"/>
  <c r="B263" i="13"/>
  <c r="A263" i="13"/>
  <c r="T262" i="13"/>
  <c r="S262" i="13"/>
  <c r="R262" i="13"/>
  <c r="Q262" i="13"/>
  <c r="P262" i="13"/>
  <c r="O262" i="13"/>
  <c r="N262" i="13"/>
  <c r="M262" i="13"/>
  <c r="L262" i="13"/>
  <c r="K262" i="13"/>
  <c r="J262" i="13"/>
  <c r="I262" i="13"/>
  <c r="H262" i="13"/>
  <c r="G262" i="13"/>
  <c r="F262" i="13"/>
  <c r="E262" i="13"/>
  <c r="D262" i="13"/>
  <c r="C262" i="13"/>
  <c r="B262" i="13"/>
  <c r="A262" i="13"/>
  <c r="T261" i="13"/>
  <c r="S261" i="13"/>
  <c r="R261" i="13"/>
  <c r="Q261" i="13"/>
  <c r="P261" i="13"/>
  <c r="O261" i="13"/>
  <c r="N261" i="13"/>
  <c r="M261" i="13"/>
  <c r="L261" i="13"/>
  <c r="K261" i="13"/>
  <c r="J261" i="13"/>
  <c r="I261" i="13"/>
  <c r="H261" i="13"/>
  <c r="G261" i="13"/>
  <c r="F261" i="13"/>
  <c r="E261" i="13"/>
  <c r="D261" i="13"/>
  <c r="C261" i="13"/>
  <c r="B261" i="13"/>
  <c r="A261" i="13"/>
  <c r="T260" i="13"/>
  <c r="S260" i="13"/>
  <c r="R260" i="13"/>
  <c r="Q260" i="13"/>
  <c r="P260" i="13"/>
  <c r="O260" i="13"/>
  <c r="N260" i="13"/>
  <c r="M260" i="13"/>
  <c r="L260" i="13"/>
  <c r="K260" i="13"/>
  <c r="J260" i="13"/>
  <c r="I260" i="13"/>
  <c r="H260" i="13"/>
  <c r="G260" i="13"/>
  <c r="F260" i="13"/>
  <c r="E260" i="13"/>
  <c r="D260" i="13"/>
  <c r="C260" i="13"/>
  <c r="B260" i="13"/>
  <c r="A260" i="13"/>
  <c r="T259" i="13"/>
  <c r="S259" i="13"/>
  <c r="R259" i="13"/>
  <c r="Q259" i="13"/>
  <c r="P259" i="13"/>
  <c r="O259" i="13"/>
  <c r="N259" i="13"/>
  <c r="M259" i="13"/>
  <c r="L259" i="13"/>
  <c r="K259" i="13"/>
  <c r="J259" i="13"/>
  <c r="I259" i="13"/>
  <c r="H259" i="13"/>
  <c r="G259" i="13"/>
  <c r="F259" i="13"/>
  <c r="E259" i="13"/>
  <c r="D259" i="13"/>
  <c r="C259" i="13"/>
  <c r="B259" i="13"/>
  <c r="A259" i="13"/>
  <c r="T258" i="13"/>
  <c r="S258" i="13"/>
  <c r="R258" i="13"/>
  <c r="Q258" i="13"/>
  <c r="P258" i="13"/>
  <c r="O258" i="13"/>
  <c r="N258" i="13"/>
  <c r="M258" i="13"/>
  <c r="L258" i="13"/>
  <c r="K258" i="13"/>
  <c r="J258" i="13"/>
  <c r="I258" i="13"/>
  <c r="H258" i="13"/>
  <c r="G258" i="13"/>
  <c r="F258" i="13"/>
  <c r="E258" i="13"/>
  <c r="D258" i="13"/>
  <c r="C258" i="13"/>
  <c r="B258" i="13"/>
  <c r="A258" i="13"/>
  <c r="T257" i="13"/>
  <c r="S257" i="13"/>
  <c r="R257" i="13"/>
  <c r="Q257" i="13"/>
  <c r="P257" i="13"/>
  <c r="O257" i="13"/>
  <c r="N257" i="13"/>
  <c r="M257" i="13"/>
  <c r="L257" i="13"/>
  <c r="K257" i="13"/>
  <c r="J257" i="13"/>
  <c r="I257" i="13"/>
  <c r="H257" i="13"/>
  <c r="G257" i="13"/>
  <c r="F257" i="13"/>
  <c r="E257" i="13"/>
  <c r="D257" i="13"/>
  <c r="C257" i="13"/>
  <c r="B257" i="13"/>
  <c r="A257" i="13"/>
  <c r="T256" i="13"/>
  <c r="S256" i="13"/>
  <c r="R256" i="13"/>
  <c r="Q256" i="13"/>
  <c r="P256" i="13"/>
  <c r="O256" i="13"/>
  <c r="N256" i="13"/>
  <c r="M256" i="13"/>
  <c r="L256" i="13"/>
  <c r="K256" i="13"/>
  <c r="J256" i="13"/>
  <c r="I256" i="13"/>
  <c r="H256" i="13"/>
  <c r="G256" i="13"/>
  <c r="F256" i="13"/>
  <c r="E256" i="13"/>
  <c r="D256" i="13"/>
  <c r="C256" i="13"/>
  <c r="B256" i="13"/>
  <c r="A256" i="13"/>
  <c r="T255" i="13"/>
  <c r="S255" i="13"/>
  <c r="R255" i="13"/>
  <c r="Q255" i="13"/>
  <c r="P255" i="13"/>
  <c r="O255" i="13"/>
  <c r="N255" i="13"/>
  <c r="M255" i="13"/>
  <c r="L255" i="13"/>
  <c r="K255" i="13"/>
  <c r="J255" i="13"/>
  <c r="I255" i="13"/>
  <c r="H255" i="13"/>
  <c r="G255" i="13"/>
  <c r="F255" i="13"/>
  <c r="E255" i="13"/>
  <c r="D255" i="13"/>
  <c r="C255" i="13"/>
  <c r="B255" i="13"/>
  <c r="A255" i="13"/>
  <c r="T254" i="13"/>
  <c r="S254" i="13"/>
  <c r="R254" i="13"/>
  <c r="Q254" i="13"/>
  <c r="P254" i="13"/>
  <c r="O254" i="13"/>
  <c r="N254" i="13"/>
  <c r="M254" i="13"/>
  <c r="L254" i="13"/>
  <c r="K254" i="13"/>
  <c r="J254" i="13"/>
  <c r="I254" i="13"/>
  <c r="H254" i="13"/>
  <c r="G254" i="13"/>
  <c r="F254" i="13"/>
  <c r="E254" i="13"/>
  <c r="D254" i="13"/>
  <c r="C254" i="13"/>
  <c r="B254" i="13"/>
  <c r="A254" i="13"/>
  <c r="T253" i="13"/>
  <c r="S253" i="13"/>
  <c r="R253" i="13"/>
  <c r="Q253" i="13"/>
  <c r="P253" i="13"/>
  <c r="O253" i="13"/>
  <c r="N253" i="13"/>
  <c r="M253" i="13"/>
  <c r="L253" i="13"/>
  <c r="K253" i="13"/>
  <c r="J253" i="13"/>
  <c r="I253" i="13"/>
  <c r="H253" i="13"/>
  <c r="G253" i="13"/>
  <c r="F253" i="13"/>
  <c r="E253" i="13"/>
  <c r="D253" i="13"/>
  <c r="C253" i="13"/>
  <c r="B253" i="13"/>
  <c r="A253" i="13"/>
  <c r="T252" i="13"/>
  <c r="S252" i="13"/>
  <c r="R252" i="13"/>
  <c r="Q252" i="13"/>
  <c r="P252" i="13"/>
  <c r="O252" i="13"/>
  <c r="N252" i="13"/>
  <c r="M252" i="13"/>
  <c r="L252" i="13"/>
  <c r="K252" i="13"/>
  <c r="J252" i="13"/>
  <c r="I252" i="13"/>
  <c r="H252" i="13"/>
  <c r="G252" i="13"/>
  <c r="F252" i="13"/>
  <c r="E252" i="13"/>
  <c r="D252" i="13"/>
  <c r="C252" i="13"/>
  <c r="B252" i="13"/>
  <c r="A252" i="13"/>
  <c r="T251" i="13"/>
  <c r="S251" i="13"/>
  <c r="R251" i="13"/>
  <c r="Q251" i="13"/>
  <c r="P251" i="13"/>
  <c r="O251" i="13"/>
  <c r="N251" i="13"/>
  <c r="M251" i="13"/>
  <c r="L251" i="13"/>
  <c r="K251" i="13"/>
  <c r="J251" i="13"/>
  <c r="I251" i="13"/>
  <c r="H251" i="13"/>
  <c r="G251" i="13"/>
  <c r="F251" i="13"/>
  <c r="E251" i="13"/>
  <c r="D251" i="13"/>
  <c r="C251" i="13"/>
  <c r="B251" i="13"/>
  <c r="A251" i="13"/>
  <c r="T250" i="13"/>
  <c r="S250" i="13"/>
  <c r="R250" i="13"/>
  <c r="Q250" i="13"/>
  <c r="P250" i="13"/>
  <c r="O250" i="13"/>
  <c r="N250" i="13"/>
  <c r="M250" i="13"/>
  <c r="L250" i="13"/>
  <c r="K250" i="13"/>
  <c r="J250" i="13"/>
  <c r="I250" i="13"/>
  <c r="H250" i="13"/>
  <c r="G250" i="13"/>
  <c r="F250" i="13"/>
  <c r="E250" i="13"/>
  <c r="D250" i="13"/>
  <c r="C250" i="13"/>
  <c r="B250" i="13"/>
  <c r="A250" i="13"/>
  <c r="T249" i="13"/>
  <c r="S249" i="13"/>
  <c r="R249" i="13"/>
  <c r="Q249" i="13"/>
  <c r="P249" i="13"/>
  <c r="O249" i="13"/>
  <c r="N249" i="13"/>
  <c r="M249" i="13"/>
  <c r="L249" i="13"/>
  <c r="K249" i="13"/>
  <c r="J249" i="13"/>
  <c r="I249" i="13"/>
  <c r="H249" i="13"/>
  <c r="G249" i="13"/>
  <c r="F249" i="13"/>
  <c r="E249" i="13"/>
  <c r="D249" i="13"/>
  <c r="C249" i="13"/>
  <c r="B249" i="13"/>
  <c r="A249" i="13"/>
  <c r="T248" i="13"/>
  <c r="S248" i="13"/>
  <c r="R248" i="13"/>
  <c r="Q248" i="13"/>
  <c r="P248" i="13"/>
  <c r="O248" i="13"/>
  <c r="N248" i="13"/>
  <c r="M248" i="13"/>
  <c r="L248" i="13"/>
  <c r="K248" i="13"/>
  <c r="J248" i="13"/>
  <c r="I248" i="13"/>
  <c r="H248" i="13"/>
  <c r="G248" i="13"/>
  <c r="F248" i="13"/>
  <c r="E248" i="13"/>
  <c r="D248" i="13"/>
  <c r="C248" i="13"/>
  <c r="B248" i="13"/>
  <c r="A248" i="13"/>
  <c r="T247" i="13"/>
  <c r="S247" i="13"/>
  <c r="R247" i="13"/>
  <c r="Q247" i="13"/>
  <c r="P247" i="13"/>
  <c r="O247" i="13"/>
  <c r="N247" i="13"/>
  <c r="M247" i="13"/>
  <c r="L247" i="13"/>
  <c r="K247" i="13"/>
  <c r="J247" i="13"/>
  <c r="I247" i="13"/>
  <c r="H247" i="13"/>
  <c r="G247" i="13"/>
  <c r="F247" i="13"/>
  <c r="E247" i="13"/>
  <c r="D247" i="13"/>
  <c r="C247" i="13"/>
  <c r="B247" i="13"/>
  <c r="A247" i="13"/>
  <c r="T246" i="13"/>
  <c r="S246" i="13"/>
  <c r="R246" i="13"/>
  <c r="Q246" i="13"/>
  <c r="P246" i="13"/>
  <c r="O246" i="13"/>
  <c r="N246" i="13"/>
  <c r="M246" i="13"/>
  <c r="L246" i="13"/>
  <c r="K246" i="13"/>
  <c r="J246" i="13"/>
  <c r="I246" i="13"/>
  <c r="H246" i="13"/>
  <c r="G246" i="13"/>
  <c r="F246" i="13"/>
  <c r="E246" i="13"/>
  <c r="D246" i="13"/>
  <c r="C246" i="13"/>
  <c r="B246" i="13"/>
  <c r="A246" i="13"/>
  <c r="T245" i="13"/>
  <c r="S245" i="13"/>
  <c r="R245" i="13"/>
  <c r="Q245" i="13"/>
  <c r="P245" i="13"/>
  <c r="O245" i="13"/>
  <c r="N245" i="13"/>
  <c r="M245" i="13"/>
  <c r="L245" i="13"/>
  <c r="K245" i="13"/>
  <c r="J245" i="13"/>
  <c r="I245" i="13"/>
  <c r="H245" i="13"/>
  <c r="G245" i="13"/>
  <c r="F245" i="13"/>
  <c r="E245" i="13"/>
  <c r="D245" i="13"/>
  <c r="C245" i="13"/>
  <c r="B245" i="13"/>
  <c r="A245" i="13"/>
  <c r="T244" i="13"/>
  <c r="S244" i="13"/>
  <c r="R244" i="13"/>
  <c r="Q244" i="13"/>
  <c r="P244" i="13"/>
  <c r="O244" i="13"/>
  <c r="N244" i="13"/>
  <c r="M244" i="13"/>
  <c r="L244" i="13"/>
  <c r="K244" i="13"/>
  <c r="J244" i="13"/>
  <c r="I244" i="13"/>
  <c r="H244" i="13"/>
  <c r="G244" i="13"/>
  <c r="F244" i="13"/>
  <c r="E244" i="13"/>
  <c r="D244" i="13"/>
  <c r="C244" i="13"/>
  <c r="B244" i="13"/>
  <c r="A244" i="13"/>
  <c r="T243" i="13"/>
  <c r="S243" i="13"/>
  <c r="R243" i="13"/>
  <c r="Q243" i="13"/>
  <c r="P243" i="13"/>
  <c r="O243" i="13"/>
  <c r="N243" i="13"/>
  <c r="M243" i="13"/>
  <c r="L243" i="13"/>
  <c r="K243" i="13"/>
  <c r="J243" i="13"/>
  <c r="I243" i="13"/>
  <c r="H243" i="13"/>
  <c r="G243" i="13"/>
  <c r="F243" i="13"/>
  <c r="E243" i="13"/>
  <c r="D243" i="13"/>
  <c r="C243" i="13"/>
  <c r="B243" i="13"/>
  <c r="A243" i="13"/>
  <c r="T242" i="13"/>
  <c r="S242" i="13"/>
  <c r="R242" i="13"/>
  <c r="Q242" i="13"/>
  <c r="P242" i="13"/>
  <c r="O242" i="13"/>
  <c r="N242" i="13"/>
  <c r="M242" i="13"/>
  <c r="L242" i="13"/>
  <c r="K242" i="13"/>
  <c r="J242" i="13"/>
  <c r="I242" i="13"/>
  <c r="H242" i="13"/>
  <c r="G242" i="13"/>
  <c r="F242" i="13"/>
  <c r="E242" i="13"/>
  <c r="D242" i="13"/>
  <c r="C242" i="13"/>
  <c r="B242" i="13"/>
  <c r="A242" i="13"/>
  <c r="T241" i="13"/>
  <c r="S241" i="13"/>
  <c r="R241" i="13"/>
  <c r="Q241" i="13"/>
  <c r="P241" i="13"/>
  <c r="O241" i="13"/>
  <c r="N241" i="13"/>
  <c r="M241" i="13"/>
  <c r="L241" i="13"/>
  <c r="K241" i="13"/>
  <c r="J241" i="13"/>
  <c r="I241" i="13"/>
  <c r="H241" i="13"/>
  <c r="G241" i="13"/>
  <c r="F241" i="13"/>
  <c r="E241" i="13"/>
  <c r="D241" i="13"/>
  <c r="C241" i="13"/>
  <c r="B241" i="13"/>
  <c r="A241" i="13"/>
  <c r="T240" i="13"/>
  <c r="S240" i="13"/>
  <c r="R240" i="13"/>
  <c r="Q240" i="13"/>
  <c r="P240" i="13"/>
  <c r="O240" i="13"/>
  <c r="N240" i="13"/>
  <c r="M240" i="13"/>
  <c r="L240" i="13"/>
  <c r="K240" i="13"/>
  <c r="J240" i="13"/>
  <c r="I240" i="13"/>
  <c r="H240" i="13"/>
  <c r="G240" i="13"/>
  <c r="F240" i="13"/>
  <c r="E240" i="13"/>
  <c r="D240" i="13"/>
  <c r="C240" i="13"/>
  <c r="B240" i="13"/>
  <c r="A240" i="13"/>
  <c r="T239" i="13"/>
  <c r="S239" i="13"/>
  <c r="R239" i="13"/>
  <c r="Q239" i="13"/>
  <c r="P239" i="13"/>
  <c r="O239" i="13"/>
  <c r="N239" i="13"/>
  <c r="M239" i="13"/>
  <c r="L239" i="13"/>
  <c r="K239" i="13"/>
  <c r="J239" i="13"/>
  <c r="I239" i="13"/>
  <c r="H239" i="13"/>
  <c r="G239" i="13"/>
  <c r="F239" i="13"/>
  <c r="E239" i="13"/>
  <c r="D239" i="13"/>
  <c r="C239" i="13"/>
  <c r="B239" i="13"/>
  <c r="A239" i="13"/>
  <c r="T238" i="13"/>
  <c r="S238" i="13"/>
  <c r="R238" i="13"/>
  <c r="Q238" i="13"/>
  <c r="P238" i="13"/>
  <c r="O238" i="13"/>
  <c r="N238" i="13"/>
  <c r="M238" i="13"/>
  <c r="L238" i="13"/>
  <c r="K238" i="13"/>
  <c r="J238" i="13"/>
  <c r="I238" i="13"/>
  <c r="H238" i="13"/>
  <c r="G238" i="13"/>
  <c r="F238" i="13"/>
  <c r="E238" i="13"/>
  <c r="D238" i="13"/>
  <c r="C238" i="13"/>
  <c r="B238" i="13"/>
  <c r="A238" i="13"/>
  <c r="T237" i="13"/>
  <c r="S237" i="13"/>
  <c r="R237" i="13"/>
  <c r="Q237" i="13"/>
  <c r="P237" i="13"/>
  <c r="O237" i="13"/>
  <c r="N237" i="13"/>
  <c r="M237" i="13"/>
  <c r="L237" i="13"/>
  <c r="K237" i="13"/>
  <c r="J237" i="13"/>
  <c r="I237" i="13"/>
  <c r="H237" i="13"/>
  <c r="G237" i="13"/>
  <c r="F237" i="13"/>
  <c r="E237" i="13"/>
  <c r="D237" i="13"/>
  <c r="C237" i="13"/>
  <c r="B237" i="13"/>
  <c r="A237" i="13"/>
  <c r="T236" i="13"/>
  <c r="S236" i="13"/>
  <c r="R236" i="13"/>
  <c r="Q236" i="13"/>
  <c r="P236" i="13"/>
  <c r="O236" i="13"/>
  <c r="N236" i="13"/>
  <c r="M236" i="13"/>
  <c r="L236" i="13"/>
  <c r="K236" i="13"/>
  <c r="J236" i="13"/>
  <c r="I236" i="13"/>
  <c r="H236" i="13"/>
  <c r="G236" i="13"/>
  <c r="F236" i="13"/>
  <c r="E236" i="13"/>
  <c r="D236" i="13"/>
  <c r="C236" i="13"/>
  <c r="B236" i="13"/>
  <c r="A236" i="13"/>
  <c r="T235" i="13"/>
  <c r="S235" i="13"/>
  <c r="R235" i="13"/>
  <c r="Q235" i="13"/>
  <c r="P235" i="13"/>
  <c r="O235" i="13"/>
  <c r="N235" i="13"/>
  <c r="M235" i="13"/>
  <c r="L235" i="13"/>
  <c r="K235" i="13"/>
  <c r="J235" i="13"/>
  <c r="I235" i="13"/>
  <c r="H235" i="13"/>
  <c r="G235" i="13"/>
  <c r="F235" i="13"/>
  <c r="E235" i="13"/>
  <c r="D235" i="13"/>
  <c r="C235" i="13"/>
  <c r="B235" i="13"/>
  <c r="A235" i="13"/>
  <c r="T234" i="13"/>
  <c r="S234" i="13"/>
  <c r="R234" i="13"/>
  <c r="Q234" i="13"/>
  <c r="P234" i="13"/>
  <c r="O234" i="13"/>
  <c r="N234" i="13"/>
  <c r="M234" i="13"/>
  <c r="L234" i="13"/>
  <c r="K234" i="13"/>
  <c r="J234" i="13"/>
  <c r="I234" i="13"/>
  <c r="H234" i="13"/>
  <c r="G234" i="13"/>
  <c r="F234" i="13"/>
  <c r="E234" i="13"/>
  <c r="D234" i="13"/>
  <c r="C234" i="13"/>
  <c r="B234" i="13"/>
  <c r="A234" i="13"/>
  <c r="T233" i="13"/>
  <c r="S233" i="13"/>
  <c r="R233" i="13"/>
  <c r="Q233" i="13"/>
  <c r="P233" i="13"/>
  <c r="O233" i="13"/>
  <c r="N233" i="13"/>
  <c r="M233" i="13"/>
  <c r="L233" i="13"/>
  <c r="K233" i="13"/>
  <c r="J233" i="13"/>
  <c r="I233" i="13"/>
  <c r="H233" i="13"/>
  <c r="G233" i="13"/>
  <c r="F233" i="13"/>
  <c r="E233" i="13"/>
  <c r="D233" i="13"/>
  <c r="C233" i="13"/>
  <c r="B233" i="13"/>
  <c r="A233" i="13"/>
  <c r="T232" i="13"/>
  <c r="S232" i="13"/>
  <c r="R232" i="13"/>
  <c r="Q232" i="13"/>
  <c r="P232" i="13"/>
  <c r="O232" i="13"/>
  <c r="N232" i="13"/>
  <c r="M232" i="13"/>
  <c r="L232" i="13"/>
  <c r="K232" i="13"/>
  <c r="J232" i="13"/>
  <c r="I232" i="13"/>
  <c r="H232" i="13"/>
  <c r="G232" i="13"/>
  <c r="F232" i="13"/>
  <c r="E232" i="13"/>
  <c r="D232" i="13"/>
  <c r="C232" i="13"/>
  <c r="B232" i="13"/>
  <c r="A232" i="13"/>
  <c r="T231" i="13"/>
  <c r="S231" i="13"/>
  <c r="R231" i="13"/>
  <c r="Q231" i="13"/>
  <c r="P231" i="13"/>
  <c r="O231" i="13"/>
  <c r="N231" i="13"/>
  <c r="M231" i="13"/>
  <c r="L231" i="13"/>
  <c r="K231" i="13"/>
  <c r="J231" i="13"/>
  <c r="I231" i="13"/>
  <c r="H231" i="13"/>
  <c r="G231" i="13"/>
  <c r="F231" i="13"/>
  <c r="E231" i="13"/>
  <c r="D231" i="13"/>
  <c r="C231" i="13"/>
  <c r="B231" i="13"/>
  <c r="A231" i="13"/>
  <c r="T230" i="13"/>
  <c r="S230" i="13"/>
  <c r="R230" i="13"/>
  <c r="Q230" i="13"/>
  <c r="P230" i="13"/>
  <c r="O230" i="13"/>
  <c r="N230" i="13"/>
  <c r="M230" i="13"/>
  <c r="L230" i="13"/>
  <c r="K230" i="13"/>
  <c r="J230" i="13"/>
  <c r="I230" i="13"/>
  <c r="H230" i="13"/>
  <c r="G230" i="13"/>
  <c r="F230" i="13"/>
  <c r="E230" i="13"/>
  <c r="D230" i="13"/>
  <c r="C230" i="13"/>
  <c r="B230" i="13"/>
  <c r="A230" i="13"/>
  <c r="T229" i="13"/>
  <c r="S229" i="13"/>
  <c r="R229" i="13"/>
  <c r="Q229" i="13"/>
  <c r="P229" i="13"/>
  <c r="O229" i="13"/>
  <c r="N229" i="13"/>
  <c r="M229" i="13"/>
  <c r="L229" i="13"/>
  <c r="K229" i="13"/>
  <c r="J229" i="13"/>
  <c r="I229" i="13"/>
  <c r="H229" i="13"/>
  <c r="G229" i="13"/>
  <c r="F229" i="13"/>
  <c r="E229" i="13"/>
  <c r="D229" i="13"/>
  <c r="C229" i="13"/>
  <c r="B229" i="13"/>
  <c r="A229" i="13"/>
  <c r="T228" i="13"/>
  <c r="S228" i="13"/>
  <c r="R228" i="13"/>
  <c r="Q228" i="13"/>
  <c r="P228" i="13"/>
  <c r="O228" i="13"/>
  <c r="N228" i="13"/>
  <c r="M228" i="13"/>
  <c r="L228" i="13"/>
  <c r="K228" i="13"/>
  <c r="J228" i="13"/>
  <c r="I228" i="13"/>
  <c r="H228" i="13"/>
  <c r="G228" i="13"/>
  <c r="F228" i="13"/>
  <c r="E228" i="13"/>
  <c r="D228" i="13"/>
  <c r="C228" i="13"/>
  <c r="B228" i="13"/>
  <c r="A228" i="13"/>
  <c r="T227" i="13"/>
  <c r="S227" i="13"/>
  <c r="R227" i="13"/>
  <c r="Q227" i="13"/>
  <c r="P227" i="13"/>
  <c r="O227" i="13"/>
  <c r="N227" i="13"/>
  <c r="M227" i="13"/>
  <c r="L227" i="13"/>
  <c r="K227" i="13"/>
  <c r="J227" i="13"/>
  <c r="I227" i="13"/>
  <c r="H227" i="13"/>
  <c r="G227" i="13"/>
  <c r="F227" i="13"/>
  <c r="E227" i="13"/>
  <c r="D227" i="13"/>
  <c r="C227" i="13"/>
  <c r="B227" i="13"/>
  <c r="A227" i="13"/>
  <c r="T226" i="13"/>
  <c r="S226" i="13"/>
  <c r="R226" i="13"/>
  <c r="Q226" i="13"/>
  <c r="P226" i="13"/>
  <c r="O226" i="13"/>
  <c r="N226" i="13"/>
  <c r="M226" i="13"/>
  <c r="L226" i="13"/>
  <c r="K226" i="13"/>
  <c r="J226" i="13"/>
  <c r="I226" i="13"/>
  <c r="H226" i="13"/>
  <c r="G226" i="13"/>
  <c r="F226" i="13"/>
  <c r="E226" i="13"/>
  <c r="D226" i="13"/>
  <c r="C226" i="13"/>
  <c r="B226" i="13"/>
  <c r="A226" i="13"/>
  <c r="T225" i="13"/>
  <c r="S225" i="13"/>
  <c r="R225" i="13"/>
  <c r="Q225" i="13"/>
  <c r="P225" i="13"/>
  <c r="O225" i="13"/>
  <c r="N225" i="13"/>
  <c r="M225" i="13"/>
  <c r="L225" i="13"/>
  <c r="K225" i="13"/>
  <c r="J225" i="13"/>
  <c r="I225" i="13"/>
  <c r="H225" i="13"/>
  <c r="G225" i="13"/>
  <c r="F225" i="13"/>
  <c r="E225" i="13"/>
  <c r="D225" i="13"/>
  <c r="C225" i="13"/>
  <c r="B225" i="13"/>
  <c r="A225" i="13"/>
  <c r="T224" i="13"/>
  <c r="S224" i="13"/>
  <c r="R224" i="13"/>
  <c r="Q224" i="13"/>
  <c r="P224" i="13"/>
  <c r="O224" i="13"/>
  <c r="N224" i="13"/>
  <c r="M224" i="13"/>
  <c r="L224" i="13"/>
  <c r="K224" i="13"/>
  <c r="J224" i="13"/>
  <c r="I224" i="13"/>
  <c r="H224" i="13"/>
  <c r="G224" i="13"/>
  <c r="F224" i="13"/>
  <c r="E224" i="13"/>
  <c r="D224" i="13"/>
  <c r="C224" i="13"/>
  <c r="B224" i="13"/>
  <c r="A224" i="13"/>
  <c r="T223" i="13"/>
  <c r="S223" i="13"/>
  <c r="R223" i="13"/>
  <c r="Q223" i="13"/>
  <c r="P223" i="13"/>
  <c r="O223" i="13"/>
  <c r="N223" i="13"/>
  <c r="M223" i="13"/>
  <c r="L223" i="13"/>
  <c r="K223" i="13"/>
  <c r="J223" i="13"/>
  <c r="I223" i="13"/>
  <c r="H223" i="13"/>
  <c r="G223" i="13"/>
  <c r="F223" i="13"/>
  <c r="E223" i="13"/>
  <c r="D223" i="13"/>
  <c r="C223" i="13"/>
  <c r="B223" i="13"/>
  <c r="A223" i="13"/>
  <c r="T222" i="13"/>
  <c r="S222" i="13"/>
  <c r="R222" i="13"/>
  <c r="Q222" i="13"/>
  <c r="P222" i="13"/>
  <c r="O222" i="13"/>
  <c r="N222" i="13"/>
  <c r="M222" i="13"/>
  <c r="L222" i="13"/>
  <c r="K222" i="13"/>
  <c r="J222" i="13"/>
  <c r="I222" i="13"/>
  <c r="H222" i="13"/>
  <c r="G222" i="13"/>
  <c r="F222" i="13"/>
  <c r="E222" i="13"/>
  <c r="D222" i="13"/>
  <c r="C222" i="13"/>
  <c r="B222" i="13"/>
  <c r="A222" i="13"/>
  <c r="T221" i="13"/>
  <c r="S221" i="13"/>
  <c r="R221" i="13"/>
  <c r="Q221" i="13"/>
  <c r="P221" i="13"/>
  <c r="O221" i="13"/>
  <c r="N221" i="13"/>
  <c r="M221" i="13"/>
  <c r="L221" i="13"/>
  <c r="K221" i="13"/>
  <c r="J221" i="13"/>
  <c r="I221" i="13"/>
  <c r="H221" i="13"/>
  <c r="G221" i="13"/>
  <c r="F221" i="13"/>
  <c r="E221" i="13"/>
  <c r="D221" i="13"/>
  <c r="C221" i="13"/>
  <c r="B221" i="13"/>
  <c r="A221" i="13"/>
  <c r="T220" i="13"/>
  <c r="S220" i="13"/>
  <c r="R220" i="13"/>
  <c r="Q220" i="13"/>
  <c r="P220" i="13"/>
  <c r="O220" i="13"/>
  <c r="N220" i="13"/>
  <c r="M220" i="13"/>
  <c r="L220" i="13"/>
  <c r="K220" i="13"/>
  <c r="J220" i="13"/>
  <c r="I220" i="13"/>
  <c r="H220" i="13"/>
  <c r="G220" i="13"/>
  <c r="F220" i="13"/>
  <c r="E220" i="13"/>
  <c r="D220" i="13"/>
  <c r="C220" i="13"/>
  <c r="B220" i="13"/>
  <c r="A220" i="13"/>
  <c r="T219" i="13"/>
  <c r="S219" i="13"/>
  <c r="R219" i="13"/>
  <c r="Q219" i="13"/>
  <c r="P219" i="13"/>
  <c r="O219" i="13"/>
  <c r="N219" i="13"/>
  <c r="M219" i="13"/>
  <c r="L219" i="13"/>
  <c r="K219" i="13"/>
  <c r="J219" i="13"/>
  <c r="I219" i="13"/>
  <c r="H219" i="13"/>
  <c r="G219" i="13"/>
  <c r="F219" i="13"/>
  <c r="E219" i="13"/>
  <c r="D219" i="13"/>
  <c r="C219" i="13"/>
  <c r="B219" i="13"/>
  <c r="A219" i="13"/>
  <c r="T218" i="13"/>
  <c r="S218" i="13"/>
  <c r="R218" i="13"/>
  <c r="Q218" i="13"/>
  <c r="P218" i="13"/>
  <c r="O218" i="13"/>
  <c r="N218" i="13"/>
  <c r="M218" i="13"/>
  <c r="L218" i="13"/>
  <c r="K218" i="13"/>
  <c r="J218" i="13"/>
  <c r="I218" i="13"/>
  <c r="H218" i="13"/>
  <c r="G218" i="13"/>
  <c r="F218" i="13"/>
  <c r="E218" i="13"/>
  <c r="D218" i="13"/>
  <c r="C218" i="13"/>
  <c r="B218" i="13"/>
  <c r="A218" i="13"/>
  <c r="T217" i="13"/>
  <c r="S217" i="13"/>
  <c r="R217" i="13"/>
  <c r="Q217" i="13"/>
  <c r="P217" i="13"/>
  <c r="O217" i="13"/>
  <c r="N217" i="13"/>
  <c r="M217" i="13"/>
  <c r="L217" i="13"/>
  <c r="K217" i="13"/>
  <c r="J217" i="13"/>
  <c r="I217" i="13"/>
  <c r="H217" i="13"/>
  <c r="G217" i="13"/>
  <c r="F217" i="13"/>
  <c r="E217" i="13"/>
  <c r="D217" i="13"/>
  <c r="C217" i="13"/>
  <c r="B217" i="13"/>
  <c r="A217" i="13"/>
  <c r="T216" i="13"/>
  <c r="S216" i="13"/>
  <c r="R216" i="13"/>
  <c r="Q216" i="13"/>
  <c r="P216" i="13"/>
  <c r="O216" i="13"/>
  <c r="N216" i="13"/>
  <c r="M216" i="13"/>
  <c r="L216" i="13"/>
  <c r="K216" i="13"/>
  <c r="J216" i="13"/>
  <c r="I216" i="13"/>
  <c r="H216" i="13"/>
  <c r="G216" i="13"/>
  <c r="F216" i="13"/>
  <c r="E216" i="13"/>
  <c r="D216" i="13"/>
  <c r="C216" i="13"/>
  <c r="B216" i="13"/>
  <c r="A216" i="13"/>
  <c r="T215" i="13"/>
  <c r="S215" i="13"/>
  <c r="R215" i="13"/>
  <c r="Q215" i="13"/>
  <c r="P215" i="13"/>
  <c r="O215" i="13"/>
  <c r="N215" i="13"/>
  <c r="M215" i="13"/>
  <c r="L215" i="13"/>
  <c r="K215" i="13"/>
  <c r="J215" i="13"/>
  <c r="I215" i="13"/>
  <c r="H215" i="13"/>
  <c r="G215" i="13"/>
  <c r="F215" i="13"/>
  <c r="E215" i="13"/>
  <c r="D215" i="13"/>
  <c r="C215" i="13"/>
  <c r="B215" i="13"/>
  <c r="A215" i="13"/>
  <c r="T214" i="13"/>
  <c r="S214" i="13"/>
  <c r="R214" i="13"/>
  <c r="Q214" i="13"/>
  <c r="P214" i="13"/>
  <c r="O214" i="13"/>
  <c r="N214" i="13"/>
  <c r="M214" i="13"/>
  <c r="L214" i="13"/>
  <c r="K214" i="13"/>
  <c r="J214" i="13"/>
  <c r="I214" i="13"/>
  <c r="H214" i="13"/>
  <c r="G214" i="13"/>
  <c r="F214" i="13"/>
  <c r="E214" i="13"/>
  <c r="D214" i="13"/>
  <c r="C214" i="13"/>
  <c r="B214" i="13"/>
  <c r="A214" i="13"/>
  <c r="T213" i="13"/>
  <c r="S213" i="13"/>
  <c r="R213" i="13"/>
  <c r="Q213" i="13"/>
  <c r="P213" i="13"/>
  <c r="O213" i="13"/>
  <c r="N213" i="13"/>
  <c r="M213" i="13"/>
  <c r="L213" i="13"/>
  <c r="K213" i="13"/>
  <c r="J213" i="13"/>
  <c r="I213" i="13"/>
  <c r="H213" i="13"/>
  <c r="G213" i="13"/>
  <c r="F213" i="13"/>
  <c r="E213" i="13"/>
  <c r="D213" i="13"/>
  <c r="C213" i="13"/>
  <c r="B213" i="13"/>
  <c r="A213" i="13"/>
  <c r="T212" i="13"/>
  <c r="S212" i="13"/>
  <c r="R212" i="13"/>
  <c r="Q212" i="13"/>
  <c r="P212" i="13"/>
  <c r="O212" i="13"/>
  <c r="N212" i="13"/>
  <c r="M212" i="13"/>
  <c r="L212" i="13"/>
  <c r="K212" i="13"/>
  <c r="J212" i="13"/>
  <c r="I212" i="13"/>
  <c r="H212" i="13"/>
  <c r="G212" i="13"/>
  <c r="F212" i="13"/>
  <c r="E212" i="13"/>
  <c r="D212" i="13"/>
  <c r="C212" i="13"/>
  <c r="B212" i="13"/>
  <c r="A212" i="13"/>
  <c r="T211" i="13"/>
  <c r="S211" i="13"/>
  <c r="R211" i="13"/>
  <c r="Q211" i="13"/>
  <c r="P211" i="13"/>
  <c r="O211" i="13"/>
  <c r="N211" i="13"/>
  <c r="M211" i="13"/>
  <c r="L211" i="13"/>
  <c r="K211" i="13"/>
  <c r="J211" i="13"/>
  <c r="I211" i="13"/>
  <c r="H211" i="13"/>
  <c r="G211" i="13"/>
  <c r="F211" i="13"/>
  <c r="E211" i="13"/>
  <c r="D211" i="13"/>
  <c r="C211" i="13"/>
  <c r="B211" i="13"/>
  <c r="A211" i="13"/>
  <c r="T210" i="13"/>
  <c r="S210" i="13"/>
  <c r="R210" i="13"/>
  <c r="Q210" i="13"/>
  <c r="P210" i="13"/>
  <c r="O210" i="13"/>
  <c r="N210" i="13"/>
  <c r="M210" i="13"/>
  <c r="L210" i="13"/>
  <c r="K210" i="13"/>
  <c r="J210" i="13"/>
  <c r="I210" i="13"/>
  <c r="H210" i="13"/>
  <c r="G210" i="13"/>
  <c r="F210" i="13"/>
  <c r="E210" i="13"/>
  <c r="D210" i="13"/>
  <c r="C210" i="13"/>
  <c r="B210" i="13"/>
  <c r="A210" i="13"/>
  <c r="T209" i="13"/>
  <c r="S209" i="13"/>
  <c r="R209" i="13"/>
  <c r="Q209" i="13"/>
  <c r="P209" i="13"/>
  <c r="O209" i="13"/>
  <c r="N209" i="13"/>
  <c r="M209" i="13"/>
  <c r="L209" i="13"/>
  <c r="K209" i="13"/>
  <c r="J209" i="13"/>
  <c r="I209" i="13"/>
  <c r="H209" i="13"/>
  <c r="G209" i="13"/>
  <c r="F209" i="13"/>
  <c r="E209" i="13"/>
  <c r="D209" i="13"/>
  <c r="C209" i="13"/>
  <c r="B209" i="13"/>
  <c r="A209" i="13"/>
  <c r="T208" i="13"/>
  <c r="S208" i="13"/>
  <c r="R208" i="13"/>
  <c r="Q208" i="13"/>
  <c r="P208" i="13"/>
  <c r="O208" i="13"/>
  <c r="N208" i="13"/>
  <c r="M208" i="13"/>
  <c r="L208" i="13"/>
  <c r="K208" i="13"/>
  <c r="J208" i="13"/>
  <c r="I208" i="13"/>
  <c r="H208" i="13"/>
  <c r="G208" i="13"/>
  <c r="F208" i="13"/>
  <c r="E208" i="13"/>
  <c r="D208" i="13"/>
  <c r="C208" i="13"/>
  <c r="B208" i="13"/>
  <c r="A208" i="13"/>
  <c r="T207" i="13"/>
  <c r="S207" i="13"/>
  <c r="R207" i="13"/>
  <c r="Q207" i="13"/>
  <c r="P207" i="13"/>
  <c r="O207" i="13"/>
  <c r="N207" i="13"/>
  <c r="M207" i="13"/>
  <c r="L207" i="13"/>
  <c r="K207" i="13"/>
  <c r="J207" i="13"/>
  <c r="I207" i="13"/>
  <c r="H207" i="13"/>
  <c r="G207" i="13"/>
  <c r="F207" i="13"/>
  <c r="E207" i="13"/>
  <c r="D207" i="13"/>
  <c r="C207" i="13"/>
  <c r="B207" i="13"/>
  <c r="A207" i="13"/>
  <c r="T206" i="13"/>
  <c r="S206" i="13"/>
  <c r="R206" i="13"/>
  <c r="Q206" i="13"/>
  <c r="P206" i="13"/>
  <c r="O206" i="13"/>
  <c r="N206" i="13"/>
  <c r="M206" i="13"/>
  <c r="L206" i="13"/>
  <c r="K206" i="13"/>
  <c r="J206" i="13"/>
  <c r="I206" i="13"/>
  <c r="H206" i="13"/>
  <c r="G206" i="13"/>
  <c r="F206" i="13"/>
  <c r="E206" i="13"/>
  <c r="D206" i="13"/>
  <c r="C206" i="13"/>
  <c r="B206" i="13"/>
  <c r="A206" i="13"/>
  <c r="T205" i="13"/>
  <c r="S205" i="13"/>
  <c r="R205" i="13"/>
  <c r="Q205" i="13"/>
  <c r="P205" i="13"/>
  <c r="O205" i="13"/>
  <c r="N205" i="13"/>
  <c r="M205" i="13"/>
  <c r="L205" i="13"/>
  <c r="K205" i="13"/>
  <c r="J205" i="13"/>
  <c r="I205" i="13"/>
  <c r="H205" i="13"/>
  <c r="G205" i="13"/>
  <c r="F205" i="13"/>
  <c r="E205" i="13"/>
  <c r="D205" i="13"/>
  <c r="C205" i="13"/>
  <c r="B205" i="13"/>
  <c r="A205" i="13"/>
  <c r="T204" i="13"/>
  <c r="S204" i="13"/>
  <c r="R204" i="13"/>
  <c r="Q204" i="13"/>
  <c r="P204" i="13"/>
  <c r="O204" i="13"/>
  <c r="N204" i="13"/>
  <c r="M204" i="13"/>
  <c r="L204" i="13"/>
  <c r="K204" i="13"/>
  <c r="J204" i="13"/>
  <c r="I204" i="13"/>
  <c r="H204" i="13"/>
  <c r="G204" i="13"/>
  <c r="F204" i="13"/>
  <c r="E204" i="13"/>
  <c r="D204" i="13"/>
  <c r="C204" i="13"/>
  <c r="B204" i="13"/>
  <c r="A204" i="13"/>
  <c r="T203" i="13"/>
  <c r="S203" i="13"/>
  <c r="R203" i="13"/>
  <c r="Q203" i="13"/>
  <c r="P203" i="13"/>
  <c r="O203" i="13"/>
  <c r="N203" i="13"/>
  <c r="M203" i="13"/>
  <c r="L203" i="13"/>
  <c r="K203" i="13"/>
  <c r="J203" i="13"/>
  <c r="I203" i="13"/>
  <c r="H203" i="13"/>
  <c r="G203" i="13"/>
  <c r="F203" i="13"/>
  <c r="E203" i="13"/>
  <c r="D203" i="13"/>
  <c r="C203" i="13"/>
  <c r="B203" i="13"/>
  <c r="A203" i="13"/>
  <c r="T202" i="13"/>
  <c r="S202" i="13"/>
  <c r="R202" i="13"/>
  <c r="Q202" i="13"/>
  <c r="P202" i="13"/>
  <c r="O202" i="13"/>
  <c r="N202" i="13"/>
  <c r="M202" i="13"/>
  <c r="L202" i="13"/>
  <c r="K202" i="13"/>
  <c r="J202" i="13"/>
  <c r="I202" i="13"/>
  <c r="H202" i="13"/>
  <c r="G202" i="13"/>
  <c r="F202" i="13"/>
  <c r="E202" i="13"/>
  <c r="D202" i="13"/>
  <c r="C202" i="13"/>
  <c r="B202" i="13"/>
  <c r="A202" i="13"/>
  <c r="T201" i="13"/>
  <c r="S201" i="13"/>
  <c r="R201" i="13"/>
  <c r="Q201" i="13"/>
  <c r="P201" i="13"/>
  <c r="O201" i="13"/>
  <c r="N201" i="13"/>
  <c r="M201" i="13"/>
  <c r="L201" i="13"/>
  <c r="K201" i="13"/>
  <c r="J201" i="13"/>
  <c r="I201" i="13"/>
  <c r="H201" i="13"/>
  <c r="G201" i="13"/>
  <c r="F201" i="13"/>
  <c r="E201" i="13"/>
  <c r="D201" i="13"/>
  <c r="C201" i="13"/>
  <c r="B201" i="13"/>
  <c r="A201" i="13"/>
  <c r="T200" i="13"/>
  <c r="S200" i="13"/>
  <c r="R200" i="13"/>
  <c r="Q200" i="13"/>
  <c r="P200" i="13"/>
  <c r="O200" i="13"/>
  <c r="N200" i="13"/>
  <c r="M200" i="13"/>
  <c r="L200" i="13"/>
  <c r="K200" i="13"/>
  <c r="J200" i="13"/>
  <c r="I200" i="13"/>
  <c r="H200" i="13"/>
  <c r="G200" i="13"/>
  <c r="F200" i="13"/>
  <c r="E200" i="13"/>
  <c r="D200" i="13"/>
  <c r="C200" i="13"/>
  <c r="B200" i="13"/>
  <c r="A200" i="13"/>
  <c r="T199" i="13"/>
  <c r="S199" i="13"/>
  <c r="R199" i="13"/>
  <c r="Q199" i="13"/>
  <c r="P199" i="13"/>
  <c r="O199" i="13"/>
  <c r="N199" i="13"/>
  <c r="M199" i="13"/>
  <c r="L199" i="13"/>
  <c r="K199" i="13"/>
  <c r="J199" i="13"/>
  <c r="I199" i="13"/>
  <c r="H199" i="13"/>
  <c r="G199" i="13"/>
  <c r="F199" i="13"/>
  <c r="E199" i="13"/>
  <c r="D199" i="13"/>
  <c r="C199" i="13"/>
  <c r="B199" i="13"/>
  <c r="A199" i="13"/>
  <c r="T198" i="13"/>
  <c r="S198" i="13"/>
  <c r="R198" i="13"/>
  <c r="Q198" i="13"/>
  <c r="P198" i="13"/>
  <c r="O198" i="13"/>
  <c r="N198" i="13"/>
  <c r="M198" i="13"/>
  <c r="L198" i="13"/>
  <c r="K198" i="13"/>
  <c r="J198" i="13"/>
  <c r="I198" i="13"/>
  <c r="H198" i="13"/>
  <c r="G198" i="13"/>
  <c r="F198" i="13"/>
  <c r="E198" i="13"/>
  <c r="D198" i="13"/>
  <c r="C198" i="13"/>
  <c r="B198" i="13"/>
  <c r="A198" i="13"/>
  <c r="T197" i="13"/>
  <c r="S197" i="13"/>
  <c r="R197" i="13"/>
  <c r="Q197" i="13"/>
  <c r="P197" i="13"/>
  <c r="O197" i="13"/>
  <c r="N197" i="13"/>
  <c r="M197" i="13"/>
  <c r="L197" i="13"/>
  <c r="K197" i="13"/>
  <c r="J197" i="13"/>
  <c r="I197" i="13"/>
  <c r="H197" i="13"/>
  <c r="G197" i="13"/>
  <c r="F197" i="13"/>
  <c r="E197" i="13"/>
  <c r="D197" i="13"/>
  <c r="C197" i="13"/>
  <c r="B197" i="13"/>
  <c r="A197" i="13"/>
  <c r="T196" i="13"/>
  <c r="S196" i="13"/>
  <c r="R196" i="13"/>
  <c r="Q196" i="13"/>
  <c r="P196" i="13"/>
  <c r="O196" i="13"/>
  <c r="N196" i="13"/>
  <c r="M196" i="13"/>
  <c r="L196" i="13"/>
  <c r="K196" i="13"/>
  <c r="J196" i="13"/>
  <c r="I196" i="13"/>
  <c r="H196" i="13"/>
  <c r="G196" i="13"/>
  <c r="F196" i="13"/>
  <c r="E196" i="13"/>
  <c r="D196" i="13"/>
  <c r="C196" i="13"/>
  <c r="B196" i="13"/>
  <c r="A196" i="13"/>
  <c r="T195" i="13"/>
  <c r="S195" i="13"/>
  <c r="R195" i="13"/>
  <c r="Q195" i="13"/>
  <c r="P195" i="13"/>
  <c r="O195" i="13"/>
  <c r="N195" i="13"/>
  <c r="M195" i="13"/>
  <c r="L195" i="13"/>
  <c r="K195" i="13"/>
  <c r="J195" i="13"/>
  <c r="I195" i="13"/>
  <c r="H195" i="13"/>
  <c r="G195" i="13"/>
  <c r="F195" i="13"/>
  <c r="E195" i="13"/>
  <c r="D195" i="13"/>
  <c r="C195" i="13"/>
  <c r="B195" i="13"/>
  <c r="A195" i="13"/>
  <c r="T194" i="13"/>
  <c r="S194" i="13"/>
  <c r="R194" i="13"/>
  <c r="Q194" i="13"/>
  <c r="P194" i="13"/>
  <c r="O194" i="13"/>
  <c r="N194" i="13"/>
  <c r="M194" i="13"/>
  <c r="L194" i="13"/>
  <c r="K194" i="13"/>
  <c r="J194" i="13"/>
  <c r="I194" i="13"/>
  <c r="H194" i="13"/>
  <c r="G194" i="13"/>
  <c r="F194" i="13"/>
  <c r="E194" i="13"/>
  <c r="D194" i="13"/>
  <c r="C194" i="13"/>
  <c r="B194" i="13"/>
  <c r="A194" i="13"/>
  <c r="T193" i="13"/>
  <c r="S193" i="13"/>
  <c r="R193" i="13"/>
  <c r="Q193" i="13"/>
  <c r="P193" i="13"/>
  <c r="O193" i="13"/>
  <c r="N193" i="13"/>
  <c r="M193" i="13"/>
  <c r="L193" i="13"/>
  <c r="K193" i="13"/>
  <c r="J193" i="13"/>
  <c r="I193" i="13"/>
  <c r="H193" i="13"/>
  <c r="G193" i="13"/>
  <c r="F193" i="13"/>
  <c r="E193" i="13"/>
  <c r="D193" i="13"/>
  <c r="C193" i="13"/>
  <c r="B193" i="13"/>
  <c r="A193" i="13"/>
  <c r="T192" i="13"/>
  <c r="S192" i="13"/>
  <c r="R192" i="13"/>
  <c r="Q192" i="13"/>
  <c r="P192" i="13"/>
  <c r="O192" i="13"/>
  <c r="N192" i="13"/>
  <c r="M192" i="13"/>
  <c r="L192" i="13"/>
  <c r="K192" i="13"/>
  <c r="J192" i="13"/>
  <c r="I192" i="13"/>
  <c r="H192" i="13"/>
  <c r="G192" i="13"/>
  <c r="F192" i="13"/>
  <c r="E192" i="13"/>
  <c r="D192" i="13"/>
  <c r="C192" i="13"/>
  <c r="B192" i="13"/>
  <c r="A192" i="13"/>
  <c r="T191" i="13"/>
  <c r="S191" i="13"/>
  <c r="R191" i="13"/>
  <c r="Q191" i="13"/>
  <c r="P191" i="13"/>
  <c r="O191" i="13"/>
  <c r="N191" i="13"/>
  <c r="M191" i="13"/>
  <c r="L191" i="13"/>
  <c r="K191" i="13"/>
  <c r="J191" i="13"/>
  <c r="I191" i="13"/>
  <c r="H191" i="13"/>
  <c r="G191" i="13"/>
  <c r="F191" i="13"/>
  <c r="E191" i="13"/>
  <c r="D191" i="13"/>
  <c r="C191" i="13"/>
  <c r="B191" i="13"/>
  <c r="A191" i="13"/>
  <c r="T190" i="13"/>
  <c r="S190" i="13"/>
  <c r="R190" i="13"/>
  <c r="Q190" i="13"/>
  <c r="P190" i="13"/>
  <c r="O190" i="13"/>
  <c r="N190" i="13"/>
  <c r="M190" i="13"/>
  <c r="L190" i="13"/>
  <c r="K190" i="13"/>
  <c r="J190" i="13"/>
  <c r="I190" i="13"/>
  <c r="H190" i="13"/>
  <c r="G190" i="13"/>
  <c r="F190" i="13"/>
  <c r="E190" i="13"/>
  <c r="D190" i="13"/>
  <c r="C190" i="13"/>
  <c r="B190" i="13"/>
  <c r="A190" i="13"/>
  <c r="T189" i="13"/>
  <c r="S189" i="13"/>
  <c r="R189" i="13"/>
  <c r="Q189" i="13"/>
  <c r="P189" i="13"/>
  <c r="O189" i="13"/>
  <c r="N189" i="13"/>
  <c r="M189" i="13"/>
  <c r="L189" i="13"/>
  <c r="K189" i="13"/>
  <c r="J189" i="13"/>
  <c r="I189" i="13"/>
  <c r="H189" i="13"/>
  <c r="G189" i="13"/>
  <c r="F189" i="13"/>
  <c r="E189" i="13"/>
  <c r="D189" i="13"/>
  <c r="C189" i="13"/>
  <c r="B189" i="13"/>
  <c r="A189" i="13"/>
  <c r="T188" i="13"/>
  <c r="S188" i="13"/>
  <c r="R188" i="13"/>
  <c r="Q188" i="13"/>
  <c r="P188" i="13"/>
  <c r="O188" i="13"/>
  <c r="N188" i="13"/>
  <c r="M188" i="13"/>
  <c r="L188" i="13"/>
  <c r="K188" i="13"/>
  <c r="J188" i="13"/>
  <c r="I188" i="13"/>
  <c r="H188" i="13"/>
  <c r="G188" i="13"/>
  <c r="F188" i="13"/>
  <c r="E188" i="13"/>
  <c r="D188" i="13"/>
  <c r="C188" i="13"/>
  <c r="B188" i="13"/>
  <c r="A188" i="13"/>
  <c r="T187" i="13"/>
  <c r="S187" i="13"/>
  <c r="R187" i="13"/>
  <c r="Q187" i="13"/>
  <c r="P187" i="13"/>
  <c r="O187" i="13"/>
  <c r="N187" i="13"/>
  <c r="M187" i="13"/>
  <c r="L187" i="13"/>
  <c r="K187" i="13"/>
  <c r="J187" i="13"/>
  <c r="I187" i="13"/>
  <c r="H187" i="13"/>
  <c r="G187" i="13"/>
  <c r="F187" i="13"/>
  <c r="E187" i="13"/>
  <c r="D187" i="13"/>
  <c r="C187" i="13"/>
  <c r="B187" i="13"/>
  <c r="A187" i="13"/>
  <c r="T186" i="13"/>
  <c r="S186" i="13"/>
  <c r="R186" i="13"/>
  <c r="Q186" i="13"/>
  <c r="P186" i="13"/>
  <c r="O186" i="13"/>
  <c r="N186" i="13"/>
  <c r="M186" i="13"/>
  <c r="L186" i="13"/>
  <c r="K186" i="13"/>
  <c r="J186" i="13"/>
  <c r="I186" i="13"/>
  <c r="H186" i="13"/>
  <c r="G186" i="13"/>
  <c r="F186" i="13"/>
  <c r="E186" i="13"/>
  <c r="D186" i="13"/>
  <c r="C186" i="13"/>
  <c r="B186" i="13"/>
  <c r="A186" i="13"/>
  <c r="T185" i="13"/>
  <c r="S185" i="13"/>
  <c r="R185" i="13"/>
  <c r="Q185" i="13"/>
  <c r="P185" i="13"/>
  <c r="O185" i="13"/>
  <c r="N185" i="13"/>
  <c r="M185" i="13"/>
  <c r="L185" i="13"/>
  <c r="K185" i="13"/>
  <c r="J185" i="13"/>
  <c r="I185" i="13"/>
  <c r="H185" i="13"/>
  <c r="G185" i="13"/>
  <c r="F185" i="13"/>
  <c r="E185" i="13"/>
  <c r="D185" i="13"/>
  <c r="C185" i="13"/>
  <c r="B185" i="13"/>
  <c r="A185" i="13"/>
  <c r="T184" i="13"/>
  <c r="S184" i="13"/>
  <c r="R184" i="13"/>
  <c r="Q184" i="13"/>
  <c r="P184" i="13"/>
  <c r="O184" i="13"/>
  <c r="N184" i="13"/>
  <c r="M184" i="13"/>
  <c r="L184" i="13"/>
  <c r="K184" i="13"/>
  <c r="J184" i="13"/>
  <c r="I184" i="13"/>
  <c r="H184" i="13"/>
  <c r="G184" i="13"/>
  <c r="F184" i="13"/>
  <c r="E184" i="13"/>
  <c r="D184" i="13"/>
  <c r="C184" i="13"/>
  <c r="B184" i="13"/>
  <c r="A184" i="13"/>
  <c r="T183" i="13"/>
  <c r="S183" i="13"/>
  <c r="R183" i="13"/>
  <c r="Q183" i="13"/>
  <c r="P183" i="13"/>
  <c r="O183" i="13"/>
  <c r="N183" i="13"/>
  <c r="M183" i="13"/>
  <c r="L183" i="13"/>
  <c r="K183" i="13"/>
  <c r="J183" i="13"/>
  <c r="I183" i="13"/>
  <c r="H183" i="13"/>
  <c r="G183" i="13"/>
  <c r="F183" i="13"/>
  <c r="E183" i="13"/>
  <c r="D183" i="13"/>
  <c r="C183" i="13"/>
  <c r="B183" i="13"/>
  <c r="A183" i="13"/>
  <c r="T182" i="13"/>
  <c r="S182" i="13"/>
  <c r="R182" i="13"/>
  <c r="Q182" i="13"/>
  <c r="P182" i="13"/>
  <c r="O182" i="13"/>
  <c r="N182" i="13"/>
  <c r="M182" i="13"/>
  <c r="L182" i="13"/>
  <c r="K182" i="13"/>
  <c r="J182" i="13"/>
  <c r="I182" i="13"/>
  <c r="H182" i="13"/>
  <c r="G182" i="13"/>
  <c r="F182" i="13"/>
  <c r="E182" i="13"/>
  <c r="D182" i="13"/>
  <c r="C182" i="13"/>
  <c r="B182" i="13"/>
  <c r="A182" i="13"/>
  <c r="T181" i="13"/>
  <c r="S181" i="13"/>
  <c r="R181" i="13"/>
  <c r="Q181" i="13"/>
  <c r="P181" i="13"/>
  <c r="O181" i="13"/>
  <c r="N181" i="13"/>
  <c r="M181" i="13"/>
  <c r="L181" i="13"/>
  <c r="K181" i="13"/>
  <c r="J181" i="13"/>
  <c r="I181" i="13"/>
  <c r="H181" i="13"/>
  <c r="G181" i="13"/>
  <c r="F181" i="13"/>
  <c r="E181" i="13"/>
  <c r="D181" i="13"/>
  <c r="C181" i="13"/>
  <c r="B181" i="13"/>
  <c r="A181" i="13"/>
  <c r="T180" i="13"/>
  <c r="S180" i="13"/>
  <c r="R180" i="13"/>
  <c r="Q180" i="13"/>
  <c r="P180" i="13"/>
  <c r="O180" i="13"/>
  <c r="N180" i="13"/>
  <c r="M180" i="13"/>
  <c r="L180" i="13"/>
  <c r="K180" i="13"/>
  <c r="J180" i="13"/>
  <c r="I180" i="13"/>
  <c r="H180" i="13"/>
  <c r="G180" i="13"/>
  <c r="F180" i="13"/>
  <c r="E180" i="13"/>
  <c r="D180" i="13"/>
  <c r="C180" i="13"/>
  <c r="B180" i="13"/>
  <c r="A180" i="13"/>
  <c r="T179" i="13"/>
  <c r="S179" i="13"/>
  <c r="R179" i="13"/>
  <c r="Q179" i="13"/>
  <c r="P179" i="13"/>
  <c r="O179" i="13"/>
  <c r="N179" i="13"/>
  <c r="M179" i="13"/>
  <c r="L179" i="13"/>
  <c r="K179" i="13"/>
  <c r="J179" i="13"/>
  <c r="I179" i="13"/>
  <c r="H179" i="13"/>
  <c r="G179" i="13"/>
  <c r="F179" i="13"/>
  <c r="E179" i="13"/>
  <c r="D179" i="13"/>
  <c r="C179" i="13"/>
  <c r="B179" i="13"/>
  <c r="A179" i="13"/>
  <c r="T178" i="13"/>
  <c r="S178" i="13"/>
  <c r="R178" i="13"/>
  <c r="Q178" i="13"/>
  <c r="P178" i="13"/>
  <c r="O178" i="13"/>
  <c r="N178" i="13"/>
  <c r="M178" i="13"/>
  <c r="L178" i="13"/>
  <c r="K178" i="13"/>
  <c r="J178" i="13"/>
  <c r="I178" i="13"/>
  <c r="H178" i="13"/>
  <c r="G178" i="13"/>
  <c r="F178" i="13"/>
  <c r="E178" i="13"/>
  <c r="D178" i="13"/>
  <c r="C178" i="13"/>
  <c r="B178" i="13"/>
  <c r="A178" i="13"/>
  <c r="T177" i="13"/>
  <c r="S177" i="13"/>
  <c r="R177" i="13"/>
  <c r="Q177" i="13"/>
  <c r="P177" i="13"/>
  <c r="O177" i="13"/>
  <c r="N177" i="13"/>
  <c r="M177" i="13"/>
  <c r="L177" i="13"/>
  <c r="K177" i="13"/>
  <c r="J177" i="13"/>
  <c r="I177" i="13"/>
  <c r="H177" i="13"/>
  <c r="G177" i="13"/>
  <c r="F177" i="13"/>
  <c r="E177" i="13"/>
  <c r="D177" i="13"/>
  <c r="C177" i="13"/>
  <c r="B177" i="13"/>
  <c r="A177" i="13"/>
  <c r="T176" i="13"/>
  <c r="S176" i="13"/>
  <c r="R176" i="13"/>
  <c r="Q176" i="13"/>
  <c r="P176" i="13"/>
  <c r="O176" i="13"/>
  <c r="N176" i="13"/>
  <c r="M176" i="13"/>
  <c r="L176" i="13"/>
  <c r="K176" i="13"/>
  <c r="J176" i="13"/>
  <c r="I176" i="13"/>
  <c r="H176" i="13"/>
  <c r="G176" i="13"/>
  <c r="F176" i="13"/>
  <c r="E176" i="13"/>
  <c r="D176" i="13"/>
  <c r="C176" i="13"/>
  <c r="B176" i="13"/>
  <c r="A176" i="13"/>
  <c r="T175" i="13"/>
  <c r="S175" i="13"/>
  <c r="R175" i="13"/>
  <c r="Q175" i="13"/>
  <c r="P175" i="13"/>
  <c r="O175" i="13"/>
  <c r="N175" i="13"/>
  <c r="M175" i="13"/>
  <c r="L175" i="13"/>
  <c r="K175" i="13"/>
  <c r="J175" i="13"/>
  <c r="I175" i="13"/>
  <c r="H175" i="13"/>
  <c r="G175" i="13"/>
  <c r="F175" i="13"/>
  <c r="E175" i="13"/>
  <c r="D175" i="13"/>
  <c r="C175" i="13"/>
  <c r="B175" i="13"/>
  <c r="A175" i="13"/>
  <c r="T174" i="13"/>
  <c r="S174" i="13"/>
  <c r="R174" i="13"/>
  <c r="Q174" i="13"/>
  <c r="P174" i="13"/>
  <c r="O174" i="13"/>
  <c r="N174" i="13"/>
  <c r="M174" i="13"/>
  <c r="L174" i="13"/>
  <c r="K174" i="13"/>
  <c r="J174" i="13"/>
  <c r="I174" i="13"/>
  <c r="H174" i="13"/>
  <c r="G174" i="13"/>
  <c r="F174" i="13"/>
  <c r="E174" i="13"/>
  <c r="D174" i="13"/>
  <c r="C174" i="13"/>
  <c r="B174" i="13"/>
  <c r="A174" i="13"/>
  <c r="T173" i="13"/>
  <c r="S173" i="13"/>
  <c r="R173" i="13"/>
  <c r="Q173" i="13"/>
  <c r="P173" i="13"/>
  <c r="O173" i="13"/>
  <c r="N173" i="13"/>
  <c r="M173" i="13"/>
  <c r="L173" i="13"/>
  <c r="K173" i="13"/>
  <c r="J173" i="13"/>
  <c r="I173" i="13"/>
  <c r="H173" i="13"/>
  <c r="G173" i="13"/>
  <c r="F173" i="13"/>
  <c r="E173" i="13"/>
  <c r="D173" i="13"/>
  <c r="C173" i="13"/>
  <c r="B173" i="13"/>
  <c r="A173" i="13"/>
  <c r="T172" i="13"/>
  <c r="S172" i="13"/>
  <c r="R172" i="13"/>
  <c r="Q172" i="13"/>
  <c r="P172" i="13"/>
  <c r="O172" i="13"/>
  <c r="N172" i="13"/>
  <c r="M172" i="13"/>
  <c r="L172" i="13"/>
  <c r="K172" i="13"/>
  <c r="J172" i="13"/>
  <c r="I172" i="13"/>
  <c r="H172" i="13"/>
  <c r="G172" i="13"/>
  <c r="F172" i="13"/>
  <c r="E172" i="13"/>
  <c r="D172" i="13"/>
  <c r="C172" i="13"/>
  <c r="B172" i="13"/>
  <c r="A172" i="13"/>
  <c r="T171" i="13"/>
  <c r="S171" i="13"/>
  <c r="R171" i="13"/>
  <c r="Q171" i="13"/>
  <c r="P171" i="13"/>
  <c r="O171" i="13"/>
  <c r="N171" i="13"/>
  <c r="M171" i="13"/>
  <c r="L171" i="13"/>
  <c r="K171" i="13"/>
  <c r="J171" i="13"/>
  <c r="I171" i="13"/>
  <c r="H171" i="13"/>
  <c r="G171" i="13"/>
  <c r="F171" i="13"/>
  <c r="E171" i="13"/>
  <c r="D171" i="13"/>
  <c r="C171" i="13"/>
  <c r="B171" i="13"/>
  <c r="A171" i="13"/>
  <c r="T170" i="13"/>
  <c r="S170" i="13"/>
  <c r="R170" i="13"/>
  <c r="Q170" i="13"/>
  <c r="P170" i="13"/>
  <c r="O170" i="13"/>
  <c r="N170" i="13"/>
  <c r="M170" i="13"/>
  <c r="L170" i="13"/>
  <c r="K170" i="13"/>
  <c r="J170" i="13"/>
  <c r="I170" i="13"/>
  <c r="H170" i="13"/>
  <c r="G170" i="13"/>
  <c r="F170" i="13"/>
  <c r="E170" i="13"/>
  <c r="D170" i="13"/>
  <c r="C170" i="13"/>
  <c r="B170" i="13"/>
  <c r="A170" i="13"/>
  <c r="T169" i="13"/>
  <c r="S169" i="13"/>
  <c r="R169" i="13"/>
  <c r="Q169" i="13"/>
  <c r="P169" i="13"/>
  <c r="O169" i="13"/>
  <c r="N169" i="13"/>
  <c r="M169" i="13"/>
  <c r="L169" i="13"/>
  <c r="K169" i="13"/>
  <c r="J169" i="13"/>
  <c r="I169" i="13"/>
  <c r="H169" i="13"/>
  <c r="G169" i="13"/>
  <c r="F169" i="13"/>
  <c r="E169" i="13"/>
  <c r="D169" i="13"/>
  <c r="C169" i="13"/>
  <c r="B169" i="13"/>
  <c r="A169" i="13"/>
  <c r="T168" i="13"/>
  <c r="S168" i="13"/>
  <c r="R168" i="13"/>
  <c r="Q168" i="13"/>
  <c r="P168" i="13"/>
  <c r="O168" i="13"/>
  <c r="N168" i="13"/>
  <c r="M168" i="13"/>
  <c r="L168" i="13"/>
  <c r="K168" i="13"/>
  <c r="J168" i="13"/>
  <c r="I168" i="13"/>
  <c r="H168" i="13"/>
  <c r="G168" i="13"/>
  <c r="F168" i="13"/>
  <c r="E168" i="13"/>
  <c r="D168" i="13"/>
  <c r="C168" i="13"/>
  <c r="B168" i="13"/>
  <c r="A168" i="13"/>
  <c r="T167" i="13"/>
  <c r="S167" i="13"/>
  <c r="R167" i="13"/>
  <c r="Q167" i="13"/>
  <c r="P167" i="13"/>
  <c r="O167" i="13"/>
  <c r="N167" i="13"/>
  <c r="M167" i="13"/>
  <c r="L167" i="13"/>
  <c r="K167" i="13"/>
  <c r="J167" i="13"/>
  <c r="I167" i="13"/>
  <c r="H167" i="13"/>
  <c r="G167" i="13"/>
  <c r="F167" i="13"/>
  <c r="E167" i="13"/>
  <c r="D167" i="13"/>
  <c r="C167" i="13"/>
  <c r="B167" i="13"/>
  <c r="A167" i="13"/>
  <c r="T166" i="13"/>
  <c r="S166" i="13"/>
  <c r="R166" i="13"/>
  <c r="Q166" i="13"/>
  <c r="P166" i="13"/>
  <c r="O166" i="13"/>
  <c r="N166" i="13"/>
  <c r="M166" i="13"/>
  <c r="L166" i="13"/>
  <c r="K166" i="13"/>
  <c r="J166" i="13"/>
  <c r="I166" i="13"/>
  <c r="H166" i="13"/>
  <c r="G166" i="13"/>
  <c r="F166" i="13"/>
  <c r="E166" i="13"/>
  <c r="D166" i="13"/>
  <c r="C166" i="13"/>
  <c r="B166" i="13"/>
  <c r="A166" i="13"/>
  <c r="T165" i="13"/>
  <c r="S165" i="13"/>
  <c r="R165" i="13"/>
  <c r="Q165" i="13"/>
  <c r="P165" i="13"/>
  <c r="O165" i="13"/>
  <c r="N165" i="13"/>
  <c r="M165" i="13"/>
  <c r="L165" i="13"/>
  <c r="K165" i="13"/>
  <c r="J165" i="13"/>
  <c r="I165" i="13"/>
  <c r="H165" i="13"/>
  <c r="G165" i="13"/>
  <c r="F165" i="13"/>
  <c r="E165" i="13"/>
  <c r="D165" i="13"/>
  <c r="C165" i="13"/>
  <c r="B165" i="13"/>
  <c r="A165" i="13"/>
  <c r="T164" i="13"/>
  <c r="S164" i="13"/>
  <c r="R164" i="13"/>
  <c r="Q164" i="13"/>
  <c r="P164" i="13"/>
  <c r="O164" i="13"/>
  <c r="N164" i="13"/>
  <c r="M164" i="13"/>
  <c r="L164" i="13"/>
  <c r="K164" i="13"/>
  <c r="J164" i="13"/>
  <c r="I164" i="13"/>
  <c r="H164" i="13"/>
  <c r="G164" i="13"/>
  <c r="F164" i="13"/>
  <c r="E164" i="13"/>
  <c r="D164" i="13"/>
  <c r="C164" i="13"/>
  <c r="B164" i="13"/>
  <c r="A164" i="13"/>
  <c r="T163" i="13"/>
  <c r="S163" i="13"/>
  <c r="R163" i="13"/>
  <c r="Q163" i="13"/>
  <c r="P163" i="13"/>
  <c r="O163" i="13"/>
  <c r="N163" i="13"/>
  <c r="M163" i="13"/>
  <c r="L163" i="13"/>
  <c r="K163" i="13"/>
  <c r="J163" i="13"/>
  <c r="I163" i="13"/>
  <c r="H163" i="13"/>
  <c r="G163" i="13"/>
  <c r="F163" i="13"/>
  <c r="E163" i="13"/>
  <c r="D163" i="13"/>
  <c r="C163" i="13"/>
  <c r="B163" i="13"/>
  <c r="A163" i="13"/>
  <c r="T162" i="13"/>
  <c r="S162" i="13"/>
  <c r="R162" i="13"/>
  <c r="Q162" i="13"/>
  <c r="P162" i="13"/>
  <c r="O162" i="13"/>
  <c r="N162" i="13"/>
  <c r="M162" i="13"/>
  <c r="L162" i="13"/>
  <c r="K162" i="13"/>
  <c r="J162" i="13"/>
  <c r="I162" i="13"/>
  <c r="H162" i="13"/>
  <c r="G162" i="13"/>
  <c r="F162" i="13"/>
  <c r="E162" i="13"/>
  <c r="D162" i="13"/>
  <c r="C162" i="13"/>
  <c r="B162" i="13"/>
  <c r="A162" i="13"/>
  <c r="T161" i="13"/>
  <c r="S161" i="13"/>
  <c r="R161" i="13"/>
  <c r="Q161" i="13"/>
  <c r="P161" i="13"/>
  <c r="O161" i="13"/>
  <c r="N161" i="13"/>
  <c r="M161" i="13"/>
  <c r="L161" i="13"/>
  <c r="K161" i="13"/>
  <c r="J161" i="13"/>
  <c r="I161" i="13"/>
  <c r="H161" i="13"/>
  <c r="G161" i="13"/>
  <c r="F161" i="13"/>
  <c r="E161" i="13"/>
  <c r="D161" i="13"/>
  <c r="C161" i="13"/>
  <c r="B161" i="13"/>
  <c r="A161" i="13"/>
  <c r="T160" i="13"/>
  <c r="S160" i="13"/>
  <c r="R160" i="13"/>
  <c r="Q160" i="13"/>
  <c r="P160" i="13"/>
  <c r="O160" i="13"/>
  <c r="N160" i="13"/>
  <c r="M160" i="13"/>
  <c r="L160" i="13"/>
  <c r="K160" i="13"/>
  <c r="J160" i="13"/>
  <c r="I160" i="13"/>
  <c r="H160" i="13"/>
  <c r="G160" i="13"/>
  <c r="F160" i="13"/>
  <c r="E160" i="13"/>
  <c r="D160" i="13"/>
  <c r="C160" i="13"/>
  <c r="B160" i="13"/>
  <c r="A160" i="13"/>
  <c r="T159" i="13"/>
  <c r="S159" i="13"/>
  <c r="R159" i="13"/>
  <c r="Q159" i="13"/>
  <c r="P159" i="13"/>
  <c r="O159" i="13"/>
  <c r="N159" i="13"/>
  <c r="M159" i="13"/>
  <c r="L159" i="13"/>
  <c r="K159" i="13"/>
  <c r="J159" i="13"/>
  <c r="I159" i="13"/>
  <c r="H159" i="13"/>
  <c r="G159" i="13"/>
  <c r="F159" i="13"/>
  <c r="E159" i="13"/>
  <c r="D159" i="13"/>
  <c r="C159" i="13"/>
  <c r="B159" i="13"/>
  <c r="A159" i="13"/>
  <c r="T158" i="13"/>
  <c r="S158" i="13"/>
  <c r="R158" i="13"/>
  <c r="Q158" i="13"/>
  <c r="P158" i="13"/>
  <c r="O158" i="13"/>
  <c r="N158" i="13"/>
  <c r="M158" i="13"/>
  <c r="L158" i="13"/>
  <c r="K158" i="13"/>
  <c r="J158" i="13"/>
  <c r="I158" i="13"/>
  <c r="H158" i="13"/>
  <c r="G158" i="13"/>
  <c r="F158" i="13"/>
  <c r="E158" i="13"/>
  <c r="D158" i="13"/>
  <c r="C158" i="13"/>
  <c r="B158" i="13"/>
  <c r="A158" i="13"/>
  <c r="T157" i="13"/>
  <c r="S157" i="13"/>
  <c r="R157" i="13"/>
  <c r="Q157" i="13"/>
  <c r="P157" i="13"/>
  <c r="O157" i="13"/>
  <c r="N157" i="13"/>
  <c r="M157" i="13"/>
  <c r="L157" i="13"/>
  <c r="K157" i="13"/>
  <c r="J157" i="13"/>
  <c r="I157" i="13"/>
  <c r="H157" i="13"/>
  <c r="G157" i="13"/>
  <c r="F157" i="13"/>
  <c r="E157" i="13"/>
  <c r="D157" i="13"/>
  <c r="C157" i="13"/>
  <c r="B157" i="13"/>
  <c r="A157" i="13"/>
  <c r="T156" i="13"/>
  <c r="S156" i="13"/>
  <c r="R156" i="13"/>
  <c r="Q156" i="13"/>
  <c r="P156" i="13"/>
  <c r="O156" i="13"/>
  <c r="N156" i="13"/>
  <c r="M156" i="13"/>
  <c r="L156" i="13"/>
  <c r="K156" i="13"/>
  <c r="J156" i="13"/>
  <c r="I156" i="13"/>
  <c r="H156" i="13"/>
  <c r="G156" i="13"/>
  <c r="F156" i="13"/>
  <c r="E156" i="13"/>
  <c r="D156" i="13"/>
  <c r="C156" i="13"/>
  <c r="B156" i="13"/>
  <c r="A156" i="13"/>
  <c r="T155" i="13"/>
  <c r="S155" i="13"/>
  <c r="R155" i="13"/>
  <c r="Q155" i="13"/>
  <c r="P155" i="13"/>
  <c r="O155" i="13"/>
  <c r="N155" i="13"/>
  <c r="M155" i="13"/>
  <c r="L155" i="13"/>
  <c r="K155" i="13"/>
  <c r="J155" i="13"/>
  <c r="I155" i="13"/>
  <c r="H155" i="13"/>
  <c r="G155" i="13"/>
  <c r="F155" i="13"/>
  <c r="E155" i="13"/>
  <c r="D155" i="13"/>
  <c r="C155" i="13"/>
  <c r="B155" i="13"/>
  <c r="A155" i="13"/>
  <c r="T154" i="13"/>
  <c r="S154" i="13"/>
  <c r="R154" i="13"/>
  <c r="Q154" i="13"/>
  <c r="P154" i="13"/>
  <c r="O154" i="13"/>
  <c r="N154" i="13"/>
  <c r="M154" i="13"/>
  <c r="L154" i="13"/>
  <c r="K154" i="13"/>
  <c r="J154" i="13"/>
  <c r="I154" i="13"/>
  <c r="H154" i="13"/>
  <c r="G154" i="13"/>
  <c r="F154" i="13"/>
  <c r="E154" i="13"/>
  <c r="D154" i="13"/>
  <c r="C154" i="13"/>
  <c r="B154" i="13"/>
  <c r="A154" i="13"/>
  <c r="T153" i="13"/>
  <c r="S153" i="13"/>
  <c r="R153" i="13"/>
  <c r="Q153" i="13"/>
  <c r="P153" i="13"/>
  <c r="O153" i="13"/>
  <c r="N153" i="13"/>
  <c r="M153" i="13"/>
  <c r="L153" i="13"/>
  <c r="K153" i="13"/>
  <c r="J153" i="13"/>
  <c r="I153" i="13"/>
  <c r="H153" i="13"/>
  <c r="G153" i="13"/>
  <c r="F153" i="13"/>
  <c r="E153" i="13"/>
  <c r="D153" i="13"/>
  <c r="C153" i="13"/>
  <c r="B153" i="13"/>
  <c r="A153" i="13"/>
  <c r="T152" i="13"/>
  <c r="S152" i="13"/>
  <c r="R152" i="13"/>
  <c r="Q152" i="13"/>
  <c r="P152" i="13"/>
  <c r="O152" i="13"/>
  <c r="N152" i="13"/>
  <c r="M152" i="13"/>
  <c r="L152" i="13"/>
  <c r="K152" i="13"/>
  <c r="J152" i="13"/>
  <c r="I152" i="13"/>
  <c r="H152" i="13"/>
  <c r="G152" i="13"/>
  <c r="F152" i="13"/>
  <c r="E152" i="13"/>
  <c r="D152" i="13"/>
  <c r="C152" i="13"/>
  <c r="B152" i="13"/>
  <c r="A152" i="13"/>
  <c r="T151" i="13"/>
  <c r="S151" i="13"/>
  <c r="R151" i="13"/>
  <c r="Q151" i="13"/>
  <c r="P151" i="13"/>
  <c r="O151" i="13"/>
  <c r="N151" i="13"/>
  <c r="M151" i="13"/>
  <c r="L151" i="13"/>
  <c r="K151" i="13"/>
  <c r="J151" i="13"/>
  <c r="I151" i="13"/>
  <c r="H151" i="13"/>
  <c r="G151" i="13"/>
  <c r="F151" i="13"/>
  <c r="E151" i="13"/>
  <c r="D151" i="13"/>
  <c r="C151" i="13"/>
  <c r="B151" i="13"/>
  <c r="A151" i="13"/>
  <c r="T150" i="13"/>
  <c r="S150" i="13"/>
  <c r="R150" i="13"/>
  <c r="Q150" i="13"/>
  <c r="P150" i="13"/>
  <c r="O150" i="13"/>
  <c r="N150" i="13"/>
  <c r="M150" i="13"/>
  <c r="L150" i="13"/>
  <c r="K150" i="13"/>
  <c r="J150" i="13"/>
  <c r="I150" i="13"/>
  <c r="H150" i="13"/>
  <c r="G150" i="13"/>
  <c r="F150" i="13"/>
  <c r="E150" i="13"/>
  <c r="D150" i="13"/>
  <c r="C150" i="13"/>
  <c r="B150" i="13"/>
  <c r="A150" i="13"/>
  <c r="T149" i="13"/>
  <c r="S149" i="13"/>
  <c r="R149" i="13"/>
  <c r="Q149" i="13"/>
  <c r="P149" i="13"/>
  <c r="O149" i="13"/>
  <c r="N149" i="13"/>
  <c r="M149" i="13"/>
  <c r="L149" i="13"/>
  <c r="K149" i="13"/>
  <c r="J149" i="13"/>
  <c r="I149" i="13"/>
  <c r="H149" i="13"/>
  <c r="G149" i="13"/>
  <c r="F149" i="13"/>
  <c r="E149" i="13"/>
  <c r="D149" i="13"/>
  <c r="C149" i="13"/>
  <c r="B149" i="13"/>
  <c r="A149" i="13"/>
  <c r="T148" i="13"/>
  <c r="S148" i="13"/>
  <c r="R148" i="13"/>
  <c r="Q148" i="13"/>
  <c r="P148" i="13"/>
  <c r="O148" i="13"/>
  <c r="N148" i="13"/>
  <c r="M148" i="13"/>
  <c r="L148" i="13"/>
  <c r="K148" i="13"/>
  <c r="J148" i="13"/>
  <c r="I148" i="13"/>
  <c r="H148" i="13"/>
  <c r="G148" i="13"/>
  <c r="F148" i="13"/>
  <c r="E148" i="13"/>
  <c r="D148" i="13"/>
  <c r="C148" i="13"/>
  <c r="B148" i="13"/>
  <c r="A148" i="13"/>
  <c r="T147" i="13"/>
  <c r="S147" i="13"/>
  <c r="R147" i="13"/>
  <c r="Q147" i="13"/>
  <c r="P147" i="13"/>
  <c r="O147" i="13"/>
  <c r="N147" i="13"/>
  <c r="M147" i="13"/>
  <c r="L147" i="13"/>
  <c r="K147" i="13"/>
  <c r="J147" i="13"/>
  <c r="I147" i="13"/>
  <c r="H147" i="13"/>
  <c r="G147" i="13"/>
  <c r="F147" i="13"/>
  <c r="E147" i="13"/>
  <c r="D147" i="13"/>
  <c r="C147" i="13"/>
  <c r="B147" i="13"/>
  <c r="A147" i="13"/>
  <c r="T146" i="13"/>
  <c r="S146" i="13"/>
  <c r="R146" i="13"/>
  <c r="Q146" i="13"/>
  <c r="P146" i="13"/>
  <c r="O146" i="13"/>
  <c r="N146" i="13"/>
  <c r="M146" i="13"/>
  <c r="L146" i="13"/>
  <c r="K146" i="13"/>
  <c r="J146" i="13"/>
  <c r="I146" i="13"/>
  <c r="H146" i="13"/>
  <c r="G146" i="13"/>
  <c r="F146" i="13"/>
  <c r="E146" i="13"/>
  <c r="D146" i="13"/>
  <c r="C146" i="13"/>
  <c r="B146" i="13"/>
  <c r="A146" i="13"/>
  <c r="T145" i="13"/>
  <c r="S145" i="13"/>
  <c r="R145" i="13"/>
  <c r="Q145" i="13"/>
  <c r="P145" i="13"/>
  <c r="O145" i="13"/>
  <c r="N145" i="13"/>
  <c r="M145" i="13"/>
  <c r="L145" i="13"/>
  <c r="K145" i="13"/>
  <c r="J145" i="13"/>
  <c r="I145" i="13"/>
  <c r="H145" i="13"/>
  <c r="G145" i="13"/>
  <c r="F145" i="13"/>
  <c r="E145" i="13"/>
  <c r="D145" i="13"/>
  <c r="C145" i="13"/>
  <c r="B145" i="13"/>
  <c r="A145" i="13"/>
  <c r="T144" i="13"/>
  <c r="S144" i="13"/>
  <c r="R144" i="13"/>
  <c r="Q144" i="13"/>
  <c r="P144" i="13"/>
  <c r="O144" i="13"/>
  <c r="N144" i="13"/>
  <c r="M144" i="13"/>
  <c r="L144" i="13"/>
  <c r="K144" i="13"/>
  <c r="J144" i="13"/>
  <c r="I144" i="13"/>
  <c r="H144" i="13"/>
  <c r="G144" i="13"/>
  <c r="F144" i="13"/>
  <c r="E144" i="13"/>
  <c r="D144" i="13"/>
  <c r="C144" i="13"/>
  <c r="B144" i="13"/>
  <c r="A144" i="13"/>
  <c r="T143" i="13"/>
  <c r="S143" i="13"/>
  <c r="R143" i="13"/>
  <c r="Q143" i="13"/>
  <c r="P143" i="13"/>
  <c r="O143" i="13"/>
  <c r="N143" i="13"/>
  <c r="M143" i="13"/>
  <c r="L143" i="13"/>
  <c r="K143" i="13"/>
  <c r="J143" i="13"/>
  <c r="I143" i="13"/>
  <c r="H143" i="13"/>
  <c r="G143" i="13"/>
  <c r="F143" i="13"/>
  <c r="E143" i="13"/>
  <c r="D143" i="13"/>
  <c r="C143" i="13"/>
  <c r="B143" i="13"/>
  <c r="A143" i="13"/>
  <c r="T142" i="13"/>
  <c r="S142" i="13"/>
  <c r="R142" i="13"/>
  <c r="Q142" i="13"/>
  <c r="P142" i="13"/>
  <c r="O142" i="13"/>
  <c r="N142" i="13"/>
  <c r="M142" i="13"/>
  <c r="L142" i="13"/>
  <c r="K142" i="13"/>
  <c r="J142" i="13"/>
  <c r="I142" i="13"/>
  <c r="H142" i="13"/>
  <c r="G142" i="13"/>
  <c r="F142" i="13"/>
  <c r="E142" i="13"/>
  <c r="D142" i="13"/>
  <c r="C142" i="13"/>
  <c r="B142" i="13"/>
  <c r="A142" i="13"/>
  <c r="T141" i="13"/>
  <c r="S141" i="13"/>
  <c r="R141" i="13"/>
  <c r="Q141" i="13"/>
  <c r="P141" i="13"/>
  <c r="O141" i="13"/>
  <c r="N141" i="13"/>
  <c r="M141" i="13"/>
  <c r="L141" i="13"/>
  <c r="K141" i="13"/>
  <c r="J141" i="13"/>
  <c r="I141" i="13"/>
  <c r="H141" i="13"/>
  <c r="G141" i="13"/>
  <c r="F141" i="13"/>
  <c r="E141" i="13"/>
  <c r="D141" i="13"/>
  <c r="C141" i="13"/>
  <c r="B141" i="13"/>
  <c r="A141" i="13"/>
  <c r="T140" i="13"/>
  <c r="S140" i="13"/>
  <c r="R140" i="13"/>
  <c r="Q140" i="13"/>
  <c r="P140" i="13"/>
  <c r="O140" i="13"/>
  <c r="N140" i="13"/>
  <c r="M140" i="13"/>
  <c r="L140" i="13"/>
  <c r="K140" i="13"/>
  <c r="J140" i="13"/>
  <c r="I140" i="13"/>
  <c r="H140" i="13"/>
  <c r="G140" i="13"/>
  <c r="F140" i="13"/>
  <c r="E140" i="13"/>
  <c r="D140" i="13"/>
  <c r="C140" i="13"/>
  <c r="B140" i="13"/>
  <c r="A140" i="13"/>
  <c r="T139" i="13"/>
  <c r="S139" i="13"/>
  <c r="R139" i="13"/>
  <c r="Q139" i="13"/>
  <c r="P139" i="13"/>
  <c r="O139" i="13"/>
  <c r="N139" i="13"/>
  <c r="M139" i="13"/>
  <c r="L139" i="13"/>
  <c r="K139" i="13"/>
  <c r="J139" i="13"/>
  <c r="I139" i="13"/>
  <c r="H139" i="13"/>
  <c r="G139" i="13"/>
  <c r="F139" i="13"/>
  <c r="E139" i="13"/>
  <c r="D139" i="13"/>
  <c r="C139" i="13"/>
  <c r="B139" i="13"/>
  <c r="A139" i="13"/>
  <c r="T138" i="13"/>
  <c r="S138" i="13"/>
  <c r="R138" i="13"/>
  <c r="Q138" i="13"/>
  <c r="P138" i="13"/>
  <c r="O138" i="13"/>
  <c r="N138" i="13"/>
  <c r="M138" i="13"/>
  <c r="L138" i="13"/>
  <c r="K138" i="13"/>
  <c r="J138" i="13"/>
  <c r="I138" i="13"/>
  <c r="H138" i="13"/>
  <c r="G138" i="13"/>
  <c r="F138" i="13"/>
  <c r="E138" i="13"/>
  <c r="D138" i="13"/>
  <c r="C138" i="13"/>
  <c r="B138" i="13"/>
  <c r="A138" i="13"/>
  <c r="T137" i="13"/>
  <c r="S137" i="13"/>
  <c r="R137" i="13"/>
  <c r="Q137" i="13"/>
  <c r="P137" i="13"/>
  <c r="O137" i="13"/>
  <c r="N137" i="13"/>
  <c r="M137" i="13"/>
  <c r="L137" i="13"/>
  <c r="K137" i="13"/>
  <c r="J137" i="13"/>
  <c r="I137" i="13"/>
  <c r="H137" i="13"/>
  <c r="G137" i="13"/>
  <c r="F137" i="13"/>
  <c r="E137" i="13"/>
  <c r="D137" i="13"/>
  <c r="C137" i="13"/>
  <c r="B137" i="13"/>
  <c r="A137" i="13"/>
  <c r="T136" i="13"/>
  <c r="S136" i="13"/>
  <c r="R136" i="13"/>
  <c r="Q136" i="13"/>
  <c r="P136" i="13"/>
  <c r="O136" i="13"/>
  <c r="N136" i="13"/>
  <c r="M136" i="13"/>
  <c r="L136" i="13"/>
  <c r="K136" i="13"/>
  <c r="J136" i="13"/>
  <c r="I136" i="13"/>
  <c r="H136" i="13"/>
  <c r="G136" i="13"/>
  <c r="F136" i="13"/>
  <c r="E136" i="13"/>
  <c r="D136" i="13"/>
  <c r="C136" i="13"/>
  <c r="B136" i="13"/>
  <c r="A136" i="13"/>
  <c r="T135" i="13"/>
  <c r="S135" i="13"/>
  <c r="R135" i="13"/>
  <c r="Q135" i="13"/>
  <c r="P135" i="13"/>
  <c r="O135" i="13"/>
  <c r="N135" i="13"/>
  <c r="M135" i="13"/>
  <c r="L135" i="13"/>
  <c r="K135" i="13"/>
  <c r="J135" i="13"/>
  <c r="I135" i="13"/>
  <c r="H135" i="13"/>
  <c r="G135" i="13"/>
  <c r="F135" i="13"/>
  <c r="E135" i="13"/>
  <c r="D135" i="13"/>
  <c r="C135" i="13"/>
  <c r="B135" i="13"/>
  <c r="A135" i="13"/>
  <c r="T134" i="13"/>
  <c r="S134" i="13"/>
  <c r="R134" i="13"/>
  <c r="Q134" i="13"/>
  <c r="P134" i="13"/>
  <c r="O134" i="13"/>
  <c r="N134" i="13"/>
  <c r="M134" i="13"/>
  <c r="L134" i="13"/>
  <c r="K134" i="13"/>
  <c r="J134" i="13"/>
  <c r="I134" i="13"/>
  <c r="H134" i="13"/>
  <c r="G134" i="13"/>
  <c r="F134" i="13"/>
  <c r="E134" i="13"/>
  <c r="D134" i="13"/>
  <c r="C134" i="13"/>
  <c r="B134" i="13"/>
  <c r="A134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D133" i="13"/>
  <c r="C133" i="13"/>
  <c r="B133" i="13"/>
  <c r="A133" i="13"/>
  <c r="T132" i="13"/>
  <c r="S132" i="13"/>
  <c r="R132" i="13"/>
  <c r="Q132" i="13"/>
  <c r="P132" i="13"/>
  <c r="O132" i="13"/>
  <c r="N132" i="13"/>
  <c r="M132" i="13"/>
  <c r="L132" i="13"/>
  <c r="K132" i="13"/>
  <c r="J132" i="13"/>
  <c r="I132" i="13"/>
  <c r="H132" i="13"/>
  <c r="G132" i="13"/>
  <c r="F132" i="13"/>
  <c r="E132" i="13"/>
  <c r="D132" i="13"/>
  <c r="C132" i="13"/>
  <c r="B132" i="13"/>
  <c r="A132" i="13"/>
  <c r="T131" i="13"/>
  <c r="S131" i="13"/>
  <c r="R131" i="13"/>
  <c r="Q131" i="13"/>
  <c r="P131" i="13"/>
  <c r="O131" i="13"/>
  <c r="N131" i="13"/>
  <c r="M131" i="13"/>
  <c r="L131" i="13"/>
  <c r="K131" i="13"/>
  <c r="J131" i="13"/>
  <c r="I131" i="13"/>
  <c r="H131" i="13"/>
  <c r="G131" i="13"/>
  <c r="F131" i="13"/>
  <c r="E131" i="13"/>
  <c r="D131" i="13"/>
  <c r="C131" i="13"/>
  <c r="B131" i="13"/>
  <c r="A131" i="13"/>
  <c r="T130" i="13"/>
  <c r="S130" i="13"/>
  <c r="R130" i="13"/>
  <c r="Q130" i="13"/>
  <c r="P130" i="13"/>
  <c r="O130" i="13"/>
  <c r="N130" i="13"/>
  <c r="M130" i="13"/>
  <c r="L130" i="13"/>
  <c r="K130" i="13"/>
  <c r="J130" i="13"/>
  <c r="I130" i="13"/>
  <c r="H130" i="13"/>
  <c r="G130" i="13"/>
  <c r="F130" i="13"/>
  <c r="E130" i="13"/>
  <c r="D130" i="13"/>
  <c r="C130" i="13"/>
  <c r="B130" i="13"/>
  <c r="A130" i="13"/>
  <c r="T129" i="13"/>
  <c r="S129" i="13"/>
  <c r="R129" i="13"/>
  <c r="Q129" i="13"/>
  <c r="P129" i="13"/>
  <c r="O129" i="13"/>
  <c r="N129" i="13"/>
  <c r="M129" i="13"/>
  <c r="L129" i="13"/>
  <c r="K129" i="13"/>
  <c r="J129" i="13"/>
  <c r="I129" i="13"/>
  <c r="H129" i="13"/>
  <c r="G129" i="13"/>
  <c r="F129" i="13"/>
  <c r="E129" i="13"/>
  <c r="D129" i="13"/>
  <c r="C129" i="13"/>
  <c r="B129" i="13"/>
  <c r="A129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D128" i="13"/>
  <c r="C128" i="13"/>
  <c r="B128" i="13"/>
  <c r="A128" i="13"/>
  <c r="T127" i="13"/>
  <c r="S127" i="13"/>
  <c r="R127" i="13"/>
  <c r="Q127" i="13"/>
  <c r="P127" i="13"/>
  <c r="O127" i="13"/>
  <c r="N127" i="13"/>
  <c r="M127" i="13"/>
  <c r="L127" i="13"/>
  <c r="K127" i="13"/>
  <c r="J127" i="13"/>
  <c r="I127" i="13"/>
  <c r="H127" i="13"/>
  <c r="G127" i="13"/>
  <c r="F127" i="13"/>
  <c r="E127" i="13"/>
  <c r="D127" i="13"/>
  <c r="C127" i="13"/>
  <c r="B127" i="13"/>
  <c r="A127" i="13"/>
  <c r="T126" i="13"/>
  <c r="S126" i="13"/>
  <c r="R126" i="13"/>
  <c r="Q126" i="13"/>
  <c r="P126" i="13"/>
  <c r="O126" i="13"/>
  <c r="N126" i="13"/>
  <c r="M126" i="13"/>
  <c r="L126" i="13"/>
  <c r="K126" i="13"/>
  <c r="J126" i="13"/>
  <c r="I126" i="13"/>
  <c r="H126" i="13"/>
  <c r="G126" i="13"/>
  <c r="F126" i="13"/>
  <c r="E126" i="13"/>
  <c r="D126" i="13"/>
  <c r="C126" i="13"/>
  <c r="B126" i="13"/>
  <c r="A126" i="13"/>
  <c r="T125" i="13"/>
  <c r="S125" i="13"/>
  <c r="R125" i="13"/>
  <c r="Q125" i="13"/>
  <c r="P125" i="13"/>
  <c r="O125" i="13"/>
  <c r="N125" i="13"/>
  <c r="M125" i="13"/>
  <c r="L125" i="13"/>
  <c r="K125" i="13"/>
  <c r="J125" i="13"/>
  <c r="I125" i="13"/>
  <c r="H125" i="13"/>
  <c r="G125" i="13"/>
  <c r="F125" i="13"/>
  <c r="E125" i="13"/>
  <c r="D125" i="13"/>
  <c r="C125" i="13"/>
  <c r="B125" i="13"/>
  <c r="A125" i="13"/>
  <c r="T124" i="13"/>
  <c r="S124" i="13"/>
  <c r="R124" i="13"/>
  <c r="Q124" i="13"/>
  <c r="P124" i="13"/>
  <c r="O124" i="13"/>
  <c r="N124" i="13"/>
  <c r="M124" i="13"/>
  <c r="L124" i="13"/>
  <c r="K124" i="13"/>
  <c r="J124" i="13"/>
  <c r="I124" i="13"/>
  <c r="H124" i="13"/>
  <c r="G124" i="13"/>
  <c r="F124" i="13"/>
  <c r="E124" i="13"/>
  <c r="D124" i="13"/>
  <c r="C124" i="13"/>
  <c r="B124" i="13"/>
  <c r="A124" i="13"/>
  <c r="T123" i="13"/>
  <c r="S123" i="13"/>
  <c r="R123" i="13"/>
  <c r="Q123" i="13"/>
  <c r="P123" i="13"/>
  <c r="O123" i="13"/>
  <c r="N123" i="13"/>
  <c r="M123" i="13"/>
  <c r="L123" i="13"/>
  <c r="K123" i="13"/>
  <c r="J123" i="13"/>
  <c r="I123" i="13"/>
  <c r="H123" i="13"/>
  <c r="G123" i="13"/>
  <c r="F123" i="13"/>
  <c r="E123" i="13"/>
  <c r="D123" i="13"/>
  <c r="C123" i="13"/>
  <c r="B123" i="13"/>
  <c r="A123" i="13"/>
  <c r="T122" i="13"/>
  <c r="S122" i="13"/>
  <c r="R122" i="13"/>
  <c r="Q122" i="13"/>
  <c r="P122" i="13"/>
  <c r="O122" i="13"/>
  <c r="N122" i="13"/>
  <c r="M122" i="13"/>
  <c r="L122" i="13"/>
  <c r="K122" i="13"/>
  <c r="J122" i="13"/>
  <c r="I122" i="13"/>
  <c r="H122" i="13"/>
  <c r="G122" i="13"/>
  <c r="F122" i="13"/>
  <c r="E122" i="13"/>
  <c r="D122" i="13"/>
  <c r="C122" i="13"/>
  <c r="B122" i="13"/>
  <c r="A122" i="13"/>
  <c r="T121" i="13"/>
  <c r="S121" i="13"/>
  <c r="R121" i="13"/>
  <c r="Q121" i="13"/>
  <c r="P121" i="13"/>
  <c r="O121" i="13"/>
  <c r="N121" i="13"/>
  <c r="M121" i="13"/>
  <c r="L121" i="13"/>
  <c r="K121" i="13"/>
  <c r="J121" i="13"/>
  <c r="I121" i="13"/>
  <c r="H121" i="13"/>
  <c r="G121" i="13"/>
  <c r="F121" i="13"/>
  <c r="E121" i="13"/>
  <c r="D121" i="13"/>
  <c r="C121" i="13"/>
  <c r="B121" i="13"/>
  <c r="A121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D120" i="13"/>
  <c r="C120" i="13"/>
  <c r="B120" i="13"/>
  <c r="A120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D119" i="13"/>
  <c r="C119" i="13"/>
  <c r="B119" i="13"/>
  <c r="A119" i="13"/>
  <c r="T118" i="13"/>
  <c r="S118" i="13"/>
  <c r="R118" i="13"/>
  <c r="Q118" i="13"/>
  <c r="P118" i="13"/>
  <c r="O118" i="13"/>
  <c r="N118" i="13"/>
  <c r="M118" i="13"/>
  <c r="L118" i="13"/>
  <c r="K118" i="13"/>
  <c r="J118" i="13"/>
  <c r="I118" i="13"/>
  <c r="H118" i="13"/>
  <c r="G118" i="13"/>
  <c r="F118" i="13"/>
  <c r="E118" i="13"/>
  <c r="D118" i="13"/>
  <c r="C118" i="13"/>
  <c r="B118" i="13"/>
  <c r="A118" i="13"/>
  <c r="T117" i="13"/>
  <c r="S117" i="13"/>
  <c r="R117" i="13"/>
  <c r="Q117" i="13"/>
  <c r="P117" i="13"/>
  <c r="O117" i="13"/>
  <c r="N117" i="13"/>
  <c r="M117" i="13"/>
  <c r="L117" i="13"/>
  <c r="K117" i="13"/>
  <c r="J117" i="13"/>
  <c r="I117" i="13"/>
  <c r="H117" i="13"/>
  <c r="G117" i="13"/>
  <c r="F117" i="13"/>
  <c r="E117" i="13"/>
  <c r="D117" i="13"/>
  <c r="C117" i="13"/>
  <c r="B117" i="13"/>
  <c r="A117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D116" i="13"/>
  <c r="C116" i="13"/>
  <c r="B116" i="13"/>
  <c r="A116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D115" i="13"/>
  <c r="C115" i="13"/>
  <c r="B115" i="13"/>
  <c r="A115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B114" i="13"/>
  <c r="A114" i="13"/>
  <c r="T113" i="13"/>
  <c r="S113" i="13"/>
  <c r="R113" i="13"/>
  <c r="Q113" i="13"/>
  <c r="P113" i="13"/>
  <c r="O113" i="13"/>
  <c r="N113" i="13"/>
  <c r="M113" i="13"/>
  <c r="L113" i="13"/>
  <c r="K113" i="13"/>
  <c r="J113" i="13"/>
  <c r="I113" i="13"/>
  <c r="H113" i="13"/>
  <c r="G113" i="13"/>
  <c r="F113" i="13"/>
  <c r="E113" i="13"/>
  <c r="D113" i="13"/>
  <c r="C113" i="13"/>
  <c r="B113" i="13"/>
  <c r="A113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D112" i="13"/>
  <c r="C112" i="13"/>
  <c r="B112" i="13"/>
  <c r="A112" i="13"/>
  <c r="T111" i="13"/>
  <c r="S111" i="13"/>
  <c r="R111" i="13"/>
  <c r="Q111" i="13"/>
  <c r="P111" i="13"/>
  <c r="O111" i="13"/>
  <c r="N111" i="13"/>
  <c r="M111" i="13"/>
  <c r="L111" i="13"/>
  <c r="K111" i="13"/>
  <c r="J111" i="13"/>
  <c r="I111" i="13"/>
  <c r="H111" i="13"/>
  <c r="G111" i="13"/>
  <c r="F111" i="13"/>
  <c r="E111" i="13"/>
  <c r="D111" i="13"/>
  <c r="C111" i="13"/>
  <c r="B111" i="13"/>
  <c r="A111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D110" i="13"/>
  <c r="C110" i="13"/>
  <c r="B110" i="13"/>
  <c r="A110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E109" i="13"/>
  <c r="D109" i="13"/>
  <c r="C109" i="13"/>
  <c r="B109" i="13"/>
  <c r="A109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B108" i="13"/>
  <c r="A108" i="13"/>
  <c r="T107" i="13"/>
  <c r="S107" i="13"/>
  <c r="R107" i="13"/>
  <c r="Q107" i="13"/>
  <c r="P107" i="13"/>
  <c r="O107" i="13"/>
  <c r="N107" i="13"/>
  <c r="M107" i="13"/>
  <c r="L107" i="13"/>
  <c r="K107" i="13"/>
  <c r="J107" i="13"/>
  <c r="I107" i="13"/>
  <c r="H107" i="13"/>
  <c r="G107" i="13"/>
  <c r="F107" i="13"/>
  <c r="E107" i="13"/>
  <c r="D107" i="13"/>
  <c r="C107" i="13"/>
  <c r="B107" i="13"/>
  <c r="A107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D106" i="13"/>
  <c r="C106" i="13"/>
  <c r="B106" i="13"/>
  <c r="A106" i="13"/>
  <c r="T105" i="13"/>
  <c r="S105" i="13"/>
  <c r="R105" i="13"/>
  <c r="Q105" i="13"/>
  <c r="P105" i="13"/>
  <c r="O105" i="13"/>
  <c r="N105" i="13"/>
  <c r="M105" i="13"/>
  <c r="L105" i="13"/>
  <c r="K105" i="13"/>
  <c r="J105" i="13"/>
  <c r="I105" i="13"/>
  <c r="H105" i="13"/>
  <c r="G105" i="13"/>
  <c r="F105" i="13"/>
  <c r="E105" i="13"/>
  <c r="D105" i="13"/>
  <c r="C105" i="13"/>
  <c r="B105" i="13"/>
  <c r="A105" i="13"/>
  <c r="T104" i="13"/>
  <c r="S104" i="13"/>
  <c r="R104" i="13"/>
  <c r="Q104" i="13"/>
  <c r="P104" i="13"/>
  <c r="O104" i="13"/>
  <c r="N104" i="13"/>
  <c r="M104" i="13"/>
  <c r="L104" i="13"/>
  <c r="K104" i="13"/>
  <c r="J104" i="13"/>
  <c r="I104" i="13"/>
  <c r="H104" i="13"/>
  <c r="G104" i="13"/>
  <c r="F104" i="13"/>
  <c r="E104" i="13"/>
  <c r="D104" i="13"/>
  <c r="C104" i="13"/>
  <c r="B104" i="13"/>
  <c r="A104" i="13"/>
  <c r="T103" i="13"/>
  <c r="S103" i="13"/>
  <c r="R103" i="13"/>
  <c r="Q103" i="13"/>
  <c r="P103" i="13"/>
  <c r="O103" i="13"/>
  <c r="N103" i="13"/>
  <c r="M103" i="13"/>
  <c r="L103" i="13"/>
  <c r="K103" i="13"/>
  <c r="J103" i="13"/>
  <c r="I103" i="13"/>
  <c r="H103" i="13"/>
  <c r="G103" i="13"/>
  <c r="F103" i="13"/>
  <c r="E103" i="13"/>
  <c r="D103" i="13"/>
  <c r="C103" i="13"/>
  <c r="B103" i="13"/>
  <c r="A103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D102" i="13"/>
  <c r="C102" i="13"/>
  <c r="B102" i="13"/>
  <c r="A102" i="13"/>
  <c r="T101" i="13"/>
  <c r="S101" i="13"/>
  <c r="R101" i="13"/>
  <c r="Q101" i="13"/>
  <c r="P101" i="13"/>
  <c r="O101" i="13"/>
  <c r="N101" i="13"/>
  <c r="M101" i="13"/>
  <c r="L101" i="13"/>
  <c r="K101" i="13"/>
  <c r="J101" i="13"/>
  <c r="I101" i="13"/>
  <c r="H101" i="13"/>
  <c r="G101" i="13"/>
  <c r="F101" i="13"/>
  <c r="E101" i="13"/>
  <c r="D101" i="13"/>
  <c r="C101" i="13"/>
  <c r="B101" i="13"/>
  <c r="A101" i="13"/>
  <c r="T100" i="13"/>
  <c r="S100" i="13"/>
  <c r="R100" i="13"/>
  <c r="Q100" i="13"/>
  <c r="P100" i="13"/>
  <c r="O100" i="13"/>
  <c r="N100" i="13"/>
  <c r="M100" i="13"/>
  <c r="L100" i="13"/>
  <c r="K100" i="13"/>
  <c r="J100" i="13"/>
  <c r="I100" i="13"/>
  <c r="H100" i="13"/>
  <c r="G100" i="13"/>
  <c r="F100" i="13"/>
  <c r="E100" i="13"/>
  <c r="D100" i="13"/>
  <c r="C100" i="13"/>
  <c r="B100" i="13"/>
  <c r="A100" i="13"/>
  <c r="T99" i="13"/>
  <c r="S99" i="13"/>
  <c r="R99" i="13"/>
  <c r="Q99" i="13"/>
  <c r="P99" i="13"/>
  <c r="O99" i="13"/>
  <c r="N99" i="13"/>
  <c r="M99" i="13"/>
  <c r="L99" i="13"/>
  <c r="K99" i="13"/>
  <c r="J99" i="13"/>
  <c r="I99" i="13"/>
  <c r="H99" i="13"/>
  <c r="G99" i="13"/>
  <c r="F99" i="13"/>
  <c r="E99" i="13"/>
  <c r="D99" i="13"/>
  <c r="C99" i="13"/>
  <c r="B99" i="13"/>
  <c r="A99" i="13"/>
  <c r="T98" i="13"/>
  <c r="S98" i="13"/>
  <c r="R98" i="13"/>
  <c r="Q98" i="13"/>
  <c r="P98" i="13"/>
  <c r="O98" i="13"/>
  <c r="N98" i="13"/>
  <c r="M98" i="13"/>
  <c r="L98" i="13"/>
  <c r="K98" i="13"/>
  <c r="J98" i="13"/>
  <c r="I98" i="13"/>
  <c r="H98" i="13"/>
  <c r="G98" i="13"/>
  <c r="F98" i="13"/>
  <c r="E98" i="13"/>
  <c r="D98" i="13"/>
  <c r="C98" i="13"/>
  <c r="B98" i="13"/>
  <c r="A98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G97" i="13"/>
  <c r="F97" i="13"/>
  <c r="E97" i="13"/>
  <c r="D97" i="13"/>
  <c r="C97" i="13"/>
  <c r="B97" i="13"/>
  <c r="A97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F96" i="13"/>
  <c r="E96" i="13"/>
  <c r="D96" i="13"/>
  <c r="C96" i="13"/>
  <c r="B96" i="13"/>
  <c r="A96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F95" i="13"/>
  <c r="E95" i="13"/>
  <c r="D95" i="13"/>
  <c r="C95" i="13"/>
  <c r="B95" i="13"/>
  <c r="A95" i="13"/>
  <c r="T94" i="13"/>
  <c r="S94" i="13"/>
  <c r="R94" i="13"/>
  <c r="Q94" i="13"/>
  <c r="P94" i="13"/>
  <c r="O94" i="13"/>
  <c r="N94" i="13"/>
  <c r="M94" i="13"/>
  <c r="L94" i="13"/>
  <c r="K94" i="13"/>
  <c r="J94" i="13"/>
  <c r="I94" i="13"/>
  <c r="H94" i="13"/>
  <c r="G94" i="13"/>
  <c r="F94" i="13"/>
  <c r="E94" i="13"/>
  <c r="D94" i="13"/>
  <c r="C94" i="13"/>
  <c r="B94" i="13"/>
  <c r="A94" i="13"/>
  <c r="T93" i="13"/>
  <c r="S93" i="13"/>
  <c r="R93" i="13"/>
  <c r="Q93" i="13"/>
  <c r="P93" i="13"/>
  <c r="O93" i="13"/>
  <c r="N93" i="13"/>
  <c r="M93" i="13"/>
  <c r="L93" i="13"/>
  <c r="K93" i="13"/>
  <c r="J93" i="13"/>
  <c r="I93" i="13"/>
  <c r="H93" i="13"/>
  <c r="G93" i="13"/>
  <c r="F93" i="13"/>
  <c r="E93" i="13"/>
  <c r="D93" i="13"/>
  <c r="C93" i="13"/>
  <c r="B93" i="13"/>
  <c r="A93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D92" i="13"/>
  <c r="C92" i="13"/>
  <c r="B92" i="13"/>
  <c r="A92" i="13"/>
  <c r="T91" i="13"/>
  <c r="S91" i="13"/>
  <c r="R91" i="13"/>
  <c r="Q91" i="13"/>
  <c r="P91" i="13"/>
  <c r="O91" i="13"/>
  <c r="N91" i="13"/>
  <c r="M91" i="13"/>
  <c r="L91" i="13"/>
  <c r="K91" i="13"/>
  <c r="J91" i="13"/>
  <c r="I91" i="13"/>
  <c r="H91" i="13"/>
  <c r="G91" i="13"/>
  <c r="F91" i="13"/>
  <c r="E91" i="13"/>
  <c r="D91" i="13"/>
  <c r="C91" i="13"/>
  <c r="B91" i="13"/>
  <c r="A91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D90" i="13"/>
  <c r="C90" i="13"/>
  <c r="B90" i="13"/>
  <c r="A90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D89" i="13"/>
  <c r="C89" i="13"/>
  <c r="B89" i="13"/>
  <c r="A89" i="13"/>
  <c r="T88" i="13"/>
  <c r="S88" i="13"/>
  <c r="R88" i="13"/>
  <c r="Q88" i="13"/>
  <c r="P88" i="13"/>
  <c r="O88" i="13"/>
  <c r="N88" i="13"/>
  <c r="M88" i="13"/>
  <c r="L88" i="13"/>
  <c r="K88" i="13"/>
  <c r="J88" i="13"/>
  <c r="I88" i="13"/>
  <c r="H88" i="13"/>
  <c r="G88" i="13"/>
  <c r="F88" i="13"/>
  <c r="E88" i="13"/>
  <c r="D88" i="13"/>
  <c r="C88" i="13"/>
  <c r="B88" i="13"/>
  <c r="A88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E87" i="13"/>
  <c r="D87" i="13"/>
  <c r="C87" i="13"/>
  <c r="B87" i="13"/>
  <c r="A87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G86" i="13"/>
  <c r="F86" i="13"/>
  <c r="E86" i="13"/>
  <c r="D86" i="13"/>
  <c r="C86" i="13"/>
  <c r="B86" i="13"/>
  <c r="A86" i="13"/>
  <c r="T85" i="13"/>
  <c r="S85" i="13"/>
  <c r="R85" i="13"/>
  <c r="Q85" i="13"/>
  <c r="P85" i="13"/>
  <c r="O85" i="13"/>
  <c r="N85" i="13"/>
  <c r="M85" i="13"/>
  <c r="L85" i="13"/>
  <c r="K85" i="13"/>
  <c r="J85" i="13"/>
  <c r="I85" i="13"/>
  <c r="H85" i="13"/>
  <c r="G85" i="13"/>
  <c r="F85" i="13"/>
  <c r="E85" i="13"/>
  <c r="D85" i="13"/>
  <c r="C85" i="13"/>
  <c r="B85" i="13"/>
  <c r="A85" i="13"/>
  <c r="T84" i="13"/>
  <c r="S84" i="13"/>
  <c r="R84" i="13"/>
  <c r="Q84" i="13"/>
  <c r="P84" i="13"/>
  <c r="O84" i="13"/>
  <c r="N84" i="13"/>
  <c r="M84" i="13"/>
  <c r="L84" i="13"/>
  <c r="K84" i="13"/>
  <c r="J84" i="13"/>
  <c r="I84" i="13"/>
  <c r="H84" i="13"/>
  <c r="G84" i="13"/>
  <c r="F84" i="13"/>
  <c r="E84" i="13"/>
  <c r="D84" i="13"/>
  <c r="C84" i="13"/>
  <c r="B84" i="13"/>
  <c r="A84" i="13"/>
  <c r="T83" i="13"/>
  <c r="S83" i="13"/>
  <c r="R83" i="13"/>
  <c r="Q83" i="13"/>
  <c r="P83" i="13"/>
  <c r="O83" i="13"/>
  <c r="N83" i="13"/>
  <c r="M83" i="13"/>
  <c r="L83" i="13"/>
  <c r="K83" i="13"/>
  <c r="J83" i="13"/>
  <c r="I83" i="13"/>
  <c r="H83" i="13"/>
  <c r="G83" i="13"/>
  <c r="F83" i="13"/>
  <c r="E83" i="13"/>
  <c r="D83" i="13"/>
  <c r="C83" i="13"/>
  <c r="B83" i="13"/>
  <c r="A83" i="13"/>
  <c r="T82" i="13"/>
  <c r="S82" i="13"/>
  <c r="R82" i="13"/>
  <c r="Q82" i="13"/>
  <c r="P82" i="13"/>
  <c r="O82" i="13"/>
  <c r="N82" i="13"/>
  <c r="M82" i="13"/>
  <c r="L82" i="13"/>
  <c r="K82" i="13"/>
  <c r="J82" i="13"/>
  <c r="I82" i="13"/>
  <c r="H82" i="13"/>
  <c r="G82" i="13"/>
  <c r="F82" i="13"/>
  <c r="E82" i="13"/>
  <c r="D82" i="13"/>
  <c r="C82" i="13"/>
  <c r="B82" i="13"/>
  <c r="A82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D81" i="13"/>
  <c r="C81" i="13"/>
  <c r="B81" i="13"/>
  <c r="A81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C80" i="13"/>
  <c r="B80" i="13"/>
  <c r="A80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C79" i="13"/>
  <c r="B79" i="13"/>
  <c r="A79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B78" i="13"/>
  <c r="A78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D77" i="13"/>
  <c r="C77" i="13"/>
  <c r="B77" i="13"/>
  <c r="A77" i="13"/>
  <c r="T76" i="13"/>
  <c r="S76" i="13"/>
  <c r="R76" i="13"/>
  <c r="Q76" i="13"/>
  <c r="P76" i="13"/>
  <c r="O76" i="13"/>
  <c r="N76" i="13"/>
  <c r="M76" i="13"/>
  <c r="L76" i="13"/>
  <c r="K76" i="13"/>
  <c r="J76" i="13"/>
  <c r="I76" i="13"/>
  <c r="H76" i="13"/>
  <c r="G76" i="13"/>
  <c r="F76" i="13"/>
  <c r="E76" i="13"/>
  <c r="D76" i="13"/>
  <c r="C76" i="13"/>
  <c r="B76" i="13"/>
  <c r="A76" i="13"/>
  <c r="T75" i="13"/>
  <c r="S75" i="13"/>
  <c r="R75" i="13"/>
  <c r="Q75" i="13"/>
  <c r="P75" i="13"/>
  <c r="O75" i="13"/>
  <c r="N75" i="13"/>
  <c r="M75" i="13"/>
  <c r="L75" i="13"/>
  <c r="K75" i="13"/>
  <c r="J75" i="13"/>
  <c r="I75" i="13"/>
  <c r="H75" i="13"/>
  <c r="G75" i="13"/>
  <c r="F75" i="13"/>
  <c r="E75" i="13"/>
  <c r="D75" i="13"/>
  <c r="C75" i="13"/>
  <c r="B75" i="13"/>
  <c r="A75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D74" i="13"/>
  <c r="C74" i="13"/>
  <c r="B74" i="13"/>
  <c r="A74" i="13"/>
  <c r="T73" i="13"/>
  <c r="S73" i="13"/>
  <c r="R73" i="13"/>
  <c r="Q73" i="13"/>
  <c r="P73" i="13"/>
  <c r="O73" i="13"/>
  <c r="N73" i="13"/>
  <c r="M73" i="13"/>
  <c r="L73" i="13"/>
  <c r="K73" i="13"/>
  <c r="J73" i="13"/>
  <c r="I73" i="13"/>
  <c r="H73" i="13"/>
  <c r="G73" i="13"/>
  <c r="F73" i="13"/>
  <c r="E73" i="13"/>
  <c r="D73" i="13"/>
  <c r="C73" i="13"/>
  <c r="B73" i="13"/>
  <c r="A73" i="13"/>
  <c r="T72" i="13"/>
  <c r="S72" i="13"/>
  <c r="R72" i="13"/>
  <c r="Q72" i="13"/>
  <c r="P72" i="13"/>
  <c r="O72" i="13"/>
  <c r="N72" i="13"/>
  <c r="M72" i="13"/>
  <c r="L72" i="13"/>
  <c r="K72" i="13"/>
  <c r="J72" i="13"/>
  <c r="I72" i="13"/>
  <c r="H72" i="13"/>
  <c r="G72" i="13"/>
  <c r="F72" i="13"/>
  <c r="E72" i="13"/>
  <c r="D72" i="13"/>
  <c r="C72" i="13"/>
  <c r="B72" i="13"/>
  <c r="A72" i="13"/>
  <c r="T71" i="13"/>
  <c r="S71" i="13"/>
  <c r="R71" i="13"/>
  <c r="Q71" i="13"/>
  <c r="P71" i="13"/>
  <c r="O71" i="13"/>
  <c r="N71" i="13"/>
  <c r="M71" i="13"/>
  <c r="L71" i="13"/>
  <c r="K71" i="13"/>
  <c r="J71" i="13"/>
  <c r="I71" i="13"/>
  <c r="H71" i="13"/>
  <c r="G71" i="13"/>
  <c r="F71" i="13"/>
  <c r="E71" i="13"/>
  <c r="D71" i="13"/>
  <c r="C71" i="13"/>
  <c r="B71" i="13"/>
  <c r="A71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D70" i="13"/>
  <c r="C70" i="13"/>
  <c r="B70" i="13"/>
  <c r="A70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B69" i="13"/>
  <c r="A69" i="13"/>
  <c r="T68" i="13"/>
  <c r="S68" i="13"/>
  <c r="R68" i="13"/>
  <c r="Q68" i="13"/>
  <c r="P68" i="13"/>
  <c r="O68" i="13"/>
  <c r="N68" i="13"/>
  <c r="M68" i="13"/>
  <c r="L68" i="13"/>
  <c r="K68" i="13"/>
  <c r="J68" i="13"/>
  <c r="I68" i="13"/>
  <c r="H68" i="13"/>
  <c r="G68" i="13"/>
  <c r="F68" i="13"/>
  <c r="E68" i="13"/>
  <c r="D68" i="13"/>
  <c r="C68" i="13"/>
  <c r="B68" i="13"/>
  <c r="A68" i="13"/>
  <c r="T67" i="13"/>
  <c r="S67" i="13"/>
  <c r="R67" i="13"/>
  <c r="Q67" i="13"/>
  <c r="P67" i="13"/>
  <c r="O67" i="13"/>
  <c r="N67" i="13"/>
  <c r="M67" i="13"/>
  <c r="L67" i="13"/>
  <c r="K67" i="13"/>
  <c r="J67" i="13"/>
  <c r="I67" i="13"/>
  <c r="H67" i="13"/>
  <c r="G67" i="13"/>
  <c r="F67" i="13"/>
  <c r="E67" i="13"/>
  <c r="D67" i="13"/>
  <c r="C67" i="13"/>
  <c r="B67" i="13"/>
  <c r="A67" i="13"/>
  <c r="T66" i="13"/>
  <c r="S66" i="13"/>
  <c r="R66" i="13"/>
  <c r="Q66" i="13"/>
  <c r="P66" i="13"/>
  <c r="O66" i="13"/>
  <c r="N66" i="13"/>
  <c r="M66" i="13"/>
  <c r="L66" i="13"/>
  <c r="K66" i="13"/>
  <c r="J66" i="13"/>
  <c r="I66" i="13"/>
  <c r="H66" i="13"/>
  <c r="G66" i="13"/>
  <c r="F66" i="13"/>
  <c r="E66" i="13"/>
  <c r="D66" i="13"/>
  <c r="C66" i="13"/>
  <c r="B66" i="13"/>
  <c r="A66" i="13"/>
  <c r="T65" i="13"/>
  <c r="S65" i="13"/>
  <c r="R65" i="13"/>
  <c r="Q65" i="13"/>
  <c r="P65" i="13"/>
  <c r="O65" i="13"/>
  <c r="N65" i="13"/>
  <c r="M65" i="13"/>
  <c r="L65" i="13"/>
  <c r="K65" i="13"/>
  <c r="J65" i="13"/>
  <c r="I65" i="13"/>
  <c r="H65" i="13"/>
  <c r="G65" i="13"/>
  <c r="F65" i="13"/>
  <c r="E65" i="13"/>
  <c r="D65" i="13"/>
  <c r="C65" i="13"/>
  <c r="B65" i="13"/>
  <c r="A65" i="13"/>
  <c r="T64" i="13"/>
  <c r="S64" i="13"/>
  <c r="R64" i="13"/>
  <c r="Q64" i="13"/>
  <c r="P64" i="13"/>
  <c r="O64" i="13"/>
  <c r="N64" i="13"/>
  <c r="M64" i="13"/>
  <c r="L64" i="13"/>
  <c r="K64" i="13"/>
  <c r="J64" i="13"/>
  <c r="I64" i="13"/>
  <c r="H64" i="13"/>
  <c r="G64" i="13"/>
  <c r="F64" i="13"/>
  <c r="E64" i="13"/>
  <c r="D64" i="13"/>
  <c r="C64" i="13"/>
  <c r="B64" i="13"/>
  <c r="A64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D63" i="13"/>
  <c r="C63" i="13"/>
  <c r="B63" i="13"/>
  <c r="A63" i="13"/>
  <c r="T62" i="13"/>
  <c r="S62" i="13"/>
  <c r="R62" i="13"/>
  <c r="Q62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D62" i="13"/>
  <c r="C62" i="13"/>
  <c r="B62" i="13"/>
  <c r="A62" i="13"/>
  <c r="T61" i="13"/>
  <c r="S61" i="13"/>
  <c r="R61" i="13"/>
  <c r="Q61" i="13"/>
  <c r="P61" i="13"/>
  <c r="O61" i="13"/>
  <c r="N61" i="13"/>
  <c r="M61" i="13"/>
  <c r="L61" i="13"/>
  <c r="K61" i="13"/>
  <c r="J61" i="13"/>
  <c r="I61" i="13"/>
  <c r="H61" i="13"/>
  <c r="G61" i="13"/>
  <c r="F61" i="13"/>
  <c r="E61" i="13"/>
  <c r="D61" i="13"/>
  <c r="C61" i="13"/>
  <c r="B61" i="13"/>
  <c r="A61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D60" i="13"/>
  <c r="C60" i="13"/>
  <c r="B60" i="13"/>
  <c r="A60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B59" i="13"/>
  <c r="A59" i="13"/>
  <c r="T58" i="13"/>
  <c r="S58" i="13"/>
  <c r="R58" i="13"/>
  <c r="Q58" i="13"/>
  <c r="P58" i="13"/>
  <c r="O58" i="13"/>
  <c r="N58" i="13"/>
  <c r="M58" i="13"/>
  <c r="L58" i="13"/>
  <c r="K58" i="13"/>
  <c r="J58" i="13"/>
  <c r="I58" i="13"/>
  <c r="H58" i="13"/>
  <c r="G58" i="13"/>
  <c r="F58" i="13"/>
  <c r="E58" i="13"/>
  <c r="D58" i="13"/>
  <c r="C58" i="13"/>
  <c r="B58" i="13"/>
  <c r="A58" i="13"/>
  <c r="T57" i="13"/>
  <c r="S57" i="13"/>
  <c r="R57" i="13"/>
  <c r="Q57" i="13"/>
  <c r="P57" i="13"/>
  <c r="O57" i="13"/>
  <c r="N57" i="13"/>
  <c r="M57" i="13"/>
  <c r="L57" i="13"/>
  <c r="K57" i="13"/>
  <c r="J57" i="13"/>
  <c r="I57" i="13"/>
  <c r="H57" i="13"/>
  <c r="G57" i="13"/>
  <c r="F57" i="13"/>
  <c r="E57" i="13"/>
  <c r="D57" i="13"/>
  <c r="C57" i="13"/>
  <c r="B57" i="13"/>
  <c r="A57" i="13"/>
  <c r="T56" i="13"/>
  <c r="S56" i="13"/>
  <c r="R56" i="13"/>
  <c r="Q56" i="13"/>
  <c r="P56" i="13"/>
  <c r="O56" i="13"/>
  <c r="N56" i="13"/>
  <c r="M56" i="13"/>
  <c r="L56" i="13"/>
  <c r="K56" i="13"/>
  <c r="J56" i="13"/>
  <c r="I56" i="13"/>
  <c r="H56" i="13"/>
  <c r="G56" i="13"/>
  <c r="F56" i="13"/>
  <c r="E56" i="13"/>
  <c r="D56" i="13"/>
  <c r="C56" i="13"/>
  <c r="B56" i="13"/>
  <c r="A56" i="13"/>
  <c r="T55" i="13"/>
  <c r="S55" i="13"/>
  <c r="R55" i="13"/>
  <c r="Q55" i="13"/>
  <c r="P55" i="13"/>
  <c r="O55" i="13"/>
  <c r="N55" i="13"/>
  <c r="M55" i="13"/>
  <c r="L55" i="13"/>
  <c r="K55" i="13"/>
  <c r="J55" i="13"/>
  <c r="I55" i="13"/>
  <c r="H55" i="13"/>
  <c r="G55" i="13"/>
  <c r="F55" i="13"/>
  <c r="E55" i="13"/>
  <c r="D55" i="13"/>
  <c r="C55" i="13"/>
  <c r="B55" i="13"/>
  <c r="A55" i="13"/>
  <c r="T54" i="13"/>
  <c r="S54" i="13"/>
  <c r="R54" i="13"/>
  <c r="Q54" i="13"/>
  <c r="P54" i="13"/>
  <c r="O54" i="13"/>
  <c r="N54" i="13"/>
  <c r="M54" i="13"/>
  <c r="L54" i="13"/>
  <c r="K54" i="13"/>
  <c r="J54" i="13"/>
  <c r="I54" i="13"/>
  <c r="H54" i="13"/>
  <c r="G54" i="13"/>
  <c r="F54" i="13"/>
  <c r="E54" i="13"/>
  <c r="D54" i="13"/>
  <c r="C54" i="13"/>
  <c r="B54" i="13"/>
  <c r="A54" i="13"/>
  <c r="T53" i="13"/>
  <c r="S53" i="13"/>
  <c r="R53" i="13"/>
  <c r="Q53" i="13"/>
  <c r="P53" i="13"/>
  <c r="O53" i="13"/>
  <c r="N53" i="13"/>
  <c r="M53" i="13"/>
  <c r="L53" i="13"/>
  <c r="K53" i="13"/>
  <c r="J53" i="13"/>
  <c r="I53" i="13"/>
  <c r="H53" i="13"/>
  <c r="G53" i="13"/>
  <c r="F53" i="13"/>
  <c r="E53" i="13"/>
  <c r="D53" i="13"/>
  <c r="C53" i="13"/>
  <c r="B53" i="13"/>
  <c r="A53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B52" i="13"/>
  <c r="A52" i="13"/>
  <c r="T51" i="13"/>
  <c r="S51" i="13"/>
  <c r="R51" i="13"/>
  <c r="Q51" i="13"/>
  <c r="P51" i="13"/>
  <c r="O51" i="13"/>
  <c r="N51" i="13"/>
  <c r="M51" i="13"/>
  <c r="L51" i="13"/>
  <c r="K51" i="13"/>
  <c r="J51" i="13"/>
  <c r="I51" i="13"/>
  <c r="H51" i="13"/>
  <c r="G51" i="13"/>
  <c r="F51" i="13"/>
  <c r="E51" i="13"/>
  <c r="D51" i="13"/>
  <c r="C51" i="13"/>
  <c r="B51" i="13"/>
  <c r="A51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B50" i="13"/>
  <c r="A50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D49" i="13"/>
  <c r="C49" i="13"/>
  <c r="B49" i="13"/>
  <c r="A49" i="13"/>
  <c r="T48" i="13"/>
  <c r="S48" i="13"/>
  <c r="R48" i="13"/>
  <c r="Q48" i="13"/>
  <c r="P48" i="13"/>
  <c r="O48" i="13"/>
  <c r="N48" i="13"/>
  <c r="M48" i="13"/>
  <c r="L48" i="13"/>
  <c r="K48" i="13"/>
  <c r="J48" i="13"/>
  <c r="I48" i="13"/>
  <c r="H48" i="13"/>
  <c r="G48" i="13"/>
  <c r="F48" i="13"/>
  <c r="E48" i="13"/>
  <c r="D48" i="13"/>
  <c r="C48" i="13"/>
  <c r="B48" i="13"/>
  <c r="A48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H47" i="13"/>
  <c r="G47" i="13"/>
  <c r="F47" i="13"/>
  <c r="E47" i="13"/>
  <c r="D47" i="13"/>
  <c r="C47" i="13"/>
  <c r="B47" i="13"/>
  <c r="A47" i="13"/>
  <c r="T46" i="13"/>
  <c r="S46" i="13"/>
  <c r="R46" i="13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C46" i="13"/>
  <c r="B46" i="13"/>
  <c r="A46" i="13"/>
  <c r="T45" i="13"/>
  <c r="S45" i="13"/>
  <c r="R45" i="13"/>
  <c r="Q45" i="13"/>
  <c r="P45" i="13"/>
  <c r="O45" i="13"/>
  <c r="N45" i="13"/>
  <c r="M45" i="13"/>
  <c r="L45" i="13"/>
  <c r="K45" i="13"/>
  <c r="J45" i="13"/>
  <c r="I45" i="13"/>
  <c r="H45" i="13"/>
  <c r="G45" i="13"/>
  <c r="F45" i="13"/>
  <c r="E45" i="13"/>
  <c r="D45" i="13"/>
  <c r="C45" i="13"/>
  <c r="B45" i="13"/>
  <c r="A45" i="13"/>
  <c r="T44" i="13"/>
  <c r="S44" i="13"/>
  <c r="R44" i="13"/>
  <c r="Q44" i="13"/>
  <c r="P44" i="13"/>
  <c r="O44" i="13"/>
  <c r="N44" i="13"/>
  <c r="M44" i="13"/>
  <c r="L44" i="13"/>
  <c r="K44" i="13"/>
  <c r="J44" i="13"/>
  <c r="I44" i="13"/>
  <c r="H44" i="13"/>
  <c r="G44" i="13"/>
  <c r="F44" i="13"/>
  <c r="E44" i="13"/>
  <c r="D44" i="13"/>
  <c r="C44" i="13"/>
  <c r="B44" i="13"/>
  <c r="A44" i="13"/>
  <c r="T43" i="13"/>
  <c r="S43" i="13"/>
  <c r="R43" i="13"/>
  <c r="Q43" i="13"/>
  <c r="P43" i="13"/>
  <c r="O43" i="13"/>
  <c r="N43" i="13"/>
  <c r="M43" i="13"/>
  <c r="L43" i="13"/>
  <c r="K43" i="13"/>
  <c r="J43" i="13"/>
  <c r="I43" i="13"/>
  <c r="H43" i="13"/>
  <c r="G43" i="13"/>
  <c r="F43" i="13"/>
  <c r="E43" i="13"/>
  <c r="D43" i="13"/>
  <c r="C43" i="13"/>
  <c r="B43" i="13"/>
  <c r="A43" i="13"/>
  <c r="T42" i="13"/>
  <c r="S42" i="13"/>
  <c r="R42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C42" i="13"/>
  <c r="B42" i="13"/>
  <c r="A42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D41" i="13"/>
  <c r="C41" i="13"/>
  <c r="B41" i="13"/>
  <c r="A41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D40" i="13"/>
  <c r="C40" i="13"/>
  <c r="B40" i="13"/>
  <c r="A40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B39" i="13"/>
  <c r="A39" i="13"/>
  <c r="T38" i="13"/>
  <c r="S38" i="13"/>
  <c r="R38" i="13"/>
  <c r="Q38" i="13"/>
  <c r="P38" i="13"/>
  <c r="O38" i="13"/>
  <c r="N38" i="13"/>
  <c r="M38" i="13"/>
  <c r="L38" i="13"/>
  <c r="K38" i="13"/>
  <c r="J38" i="13"/>
  <c r="I38" i="13"/>
  <c r="H38" i="13"/>
  <c r="G38" i="13"/>
  <c r="F38" i="13"/>
  <c r="E38" i="13"/>
  <c r="D38" i="13"/>
  <c r="C38" i="13"/>
  <c r="B38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T380" i="17"/>
  <c r="S380" i="17"/>
  <c r="R380" i="17"/>
  <c r="Q380" i="17"/>
  <c r="P380" i="17"/>
  <c r="O380" i="17"/>
  <c r="N380" i="17"/>
  <c r="M380" i="17"/>
  <c r="L380" i="17"/>
  <c r="K380" i="17"/>
  <c r="J380" i="17"/>
  <c r="I380" i="17"/>
  <c r="H380" i="17"/>
  <c r="G380" i="17"/>
  <c r="F380" i="17"/>
  <c r="E380" i="17"/>
  <c r="D380" i="17"/>
  <c r="C380" i="17"/>
  <c r="B380" i="17"/>
  <c r="A380" i="17"/>
  <c r="T379" i="17"/>
  <c r="S379" i="17"/>
  <c r="R379" i="17"/>
  <c r="Q379" i="17"/>
  <c r="P379" i="17"/>
  <c r="O379" i="17"/>
  <c r="N379" i="17"/>
  <c r="M379" i="17"/>
  <c r="L379" i="17"/>
  <c r="K379" i="17"/>
  <c r="J379" i="17"/>
  <c r="I379" i="17"/>
  <c r="H379" i="17"/>
  <c r="G379" i="17"/>
  <c r="F379" i="17"/>
  <c r="E379" i="17"/>
  <c r="D379" i="17"/>
  <c r="C379" i="17"/>
  <c r="B379" i="17"/>
  <c r="A379" i="17"/>
  <c r="T378" i="17"/>
  <c r="S378" i="17"/>
  <c r="R378" i="17"/>
  <c r="Q378" i="17"/>
  <c r="P378" i="17"/>
  <c r="O378" i="17"/>
  <c r="N378" i="17"/>
  <c r="M378" i="17"/>
  <c r="L378" i="17"/>
  <c r="K378" i="17"/>
  <c r="J378" i="17"/>
  <c r="I378" i="17"/>
  <c r="H378" i="17"/>
  <c r="G378" i="17"/>
  <c r="F378" i="17"/>
  <c r="E378" i="17"/>
  <c r="D378" i="17"/>
  <c r="C378" i="17"/>
  <c r="B378" i="17"/>
  <c r="A378" i="17"/>
  <c r="T377" i="17"/>
  <c r="S377" i="17"/>
  <c r="R377" i="17"/>
  <c r="Q377" i="17"/>
  <c r="P377" i="17"/>
  <c r="O377" i="17"/>
  <c r="N377" i="17"/>
  <c r="M377" i="17"/>
  <c r="L377" i="17"/>
  <c r="K377" i="17"/>
  <c r="J377" i="17"/>
  <c r="I377" i="17"/>
  <c r="H377" i="17"/>
  <c r="G377" i="17"/>
  <c r="F377" i="17"/>
  <c r="E377" i="17"/>
  <c r="D377" i="17"/>
  <c r="C377" i="17"/>
  <c r="B377" i="17"/>
  <c r="A377" i="17"/>
  <c r="T376" i="17"/>
  <c r="S376" i="17"/>
  <c r="R376" i="17"/>
  <c r="Q376" i="17"/>
  <c r="P376" i="17"/>
  <c r="O376" i="17"/>
  <c r="N376" i="17"/>
  <c r="M376" i="17"/>
  <c r="L376" i="17"/>
  <c r="K376" i="17"/>
  <c r="J376" i="17"/>
  <c r="I376" i="17"/>
  <c r="H376" i="17"/>
  <c r="G376" i="17"/>
  <c r="F376" i="17"/>
  <c r="E376" i="17"/>
  <c r="D376" i="17"/>
  <c r="C376" i="17"/>
  <c r="B376" i="17"/>
  <c r="A376" i="17"/>
  <c r="T375" i="17"/>
  <c r="S375" i="17"/>
  <c r="R375" i="17"/>
  <c r="Q375" i="17"/>
  <c r="P375" i="17"/>
  <c r="O375" i="17"/>
  <c r="N375" i="17"/>
  <c r="M375" i="17"/>
  <c r="L375" i="17"/>
  <c r="K375" i="17"/>
  <c r="J375" i="17"/>
  <c r="I375" i="17"/>
  <c r="H375" i="17"/>
  <c r="G375" i="17"/>
  <c r="F375" i="17"/>
  <c r="E375" i="17"/>
  <c r="D375" i="17"/>
  <c r="C375" i="17"/>
  <c r="B375" i="17"/>
  <c r="A375" i="17"/>
  <c r="T374" i="17"/>
  <c r="S374" i="17"/>
  <c r="R374" i="17"/>
  <c r="Q374" i="17"/>
  <c r="P374" i="17"/>
  <c r="O374" i="17"/>
  <c r="N374" i="17"/>
  <c r="M374" i="17"/>
  <c r="L374" i="17"/>
  <c r="K374" i="17"/>
  <c r="J374" i="17"/>
  <c r="I374" i="17"/>
  <c r="H374" i="17"/>
  <c r="G374" i="17"/>
  <c r="F374" i="17"/>
  <c r="E374" i="17"/>
  <c r="D374" i="17"/>
  <c r="C374" i="17"/>
  <c r="B374" i="17"/>
  <c r="A374" i="17"/>
  <c r="T373" i="17"/>
  <c r="S373" i="17"/>
  <c r="R373" i="17"/>
  <c r="Q373" i="17"/>
  <c r="P373" i="17"/>
  <c r="O373" i="17"/>
  <c r="N373" i="17"/>
  <c r="M373" i="17"/>
  <c r="L373" i="17"/>
  <c r="K373" i="17"/>
  <c r="J373" i="17"/>
  <c r="I373" i="17"/>
  <c r="H373" i="17"/>
  <c r="G373" i="17"/>
  <c r="F373" i="17"/>
  <c r="E373" i="17"/>
  <c r="D373" i="17"/>
  <c r="C373" i="17"/>
  <c r="B373" i="17"/>
  <c r="A373" i="17"/>
  <c r="T372" i="17"/>
  <c r="S372" i="17"/>
  <c r="R372" i="17"/>
  <c r="Q372" i="17"/>
  <c r="P372" i="17"/>
  <c r="O372" i="17"/>
  <c r="N372" i="17"/>
  <c r="M372" i="17"/>
  <c r="L372" i="17"/>
  <c r="K372" i="17"/>
  <c r="J372" i="17"/>
  <c r="I372" i="17"/>
  <c r="H372" i="17"/>
  <c r="G372" i="17"/>
  <c r="F372" i="17"/>
  <c r="E372" i="17"/>
  <c r="D372" i="17"/>
  <c r="C372" i="17"/>
  <c r="B372" i="17"/>
  <c r="A372" i="17"/>
  <c r="T371" i="17"/>
  <c r="S371" i="17"/>
  <c r="R371" i="17"/>
  <c r="Q371" i="17"/>
  <c r="P371" i="17"/>
  <c r="O371" i="17"/>
  <c r="N371" i="17"/>
  <c r="M371" i="17"/>
  <c r="L371" i="17"/>
  <c r="K371" i="17"/>
  <c r="J371" i="17"/>
  <c r="I371" i="17"/>
  <c r="H371" i="17"/>
  <c r="G371" i="17"/>
  <c r="F371" i="17"/>
  <c r="E371" i="17"/>
  <c r="D371" i="17"/>
  <c r="C371" i="17"/>
  <c r="B371" i="17"/>
  <c r="A371" i="17"/>
  <c r="T370" i="17"/>
  <c r="S370" i="17"/>
  <c r="R370" i="17"/>
  <c r="Q370" i="17"/>
  <c r="P370" i="17"/>
  <c r="O370" i="17"/>
  <c r="N370" i="17"/>
  <c r="M370" i="17"/>
  <c r="L370" i="17"/>
  <c r="K370" i="17"/>
  <c r="J370" i="17"/>
  <c r="I370" i="17"/>
  <c r="H370" i="17"/>
  <c r="G370" i="17"/>
  <c r="F370" i="17"/>
  <c r="E370" i="17"/>
  <c r="D370" i="17"/>
  <c r="C370" i="17"/>
  <c r="B370" i="17"/>
  <c r="A370" i="17"/>
  <c r="T369" i="17"/>
  <c r="S369" i="17"/>
  <c r="R369" i="17"/>
  <c r="Q369" i="17"/>
  <c r="P369" i="17"/>
  <c r="O369" i="17"/>
  <c r="N369" i="17"/>
  <c r="M369" i="17"/>
  <c r="L369" i="17"/>
  <c r="K369" i="17"/>
  <c r="J369" i="17"/>
  <c r="I369" i="17"/>
  <c r="H369" i="17"/>
  <c r="G369" i="17"/>
  <c r="F369" i="17"/>
  <c r="E369" i="17"/>
  <c r="D369" i="17"/>
  <c r="C369" i="17"/>
  <c r="B369" i="17"/>
  <c r="A369" i="17"/>
  <c r="T368" i="17"/>
  <c r="S368" i="17"/>
  <c r="R368" i="17"/>
  <c r="Q368" i="17"/>
  <c r="P368" i="17"/>
  <c r="O368" i="17"/>
  <c r="N368" i="17"/>
  <c r="M368" i="17"/>
  <c r="L368" i="17"/>
  <c r="K368" i="17"/>
  <c r="J368" i="17"/>
  <c r="I368" i="17"/>
  <c r="H368" i="17"/>
  <c r="G368" i="17"/>
  <c r="F368" i="17"/>
  <c r="E368" i="17"/>
  <c r="D368" i="17"/>
  <c r="C368" i="17"/>
  <c r="B368" i="17"/>
  <c r="A368" i="17"/>
  <c r="T367" i="17"/>
  <c r="S367" i="17"/>
  <c r="R367" i="17"/>
  <c r="Q367" i="17"/>
  <c r="P367" i="17"/>
  <c r="O367" i="17"/>
  <c r="N367" i="17"/>
  <c r="M367" i="17"/>
  <c r="L367" i="17"/>
  <c r="K367" i="17"/>
  <c r="J367" i="17"/>
  <c r="I367" i="17"/>
  <c r="H367" i="17"/>
  <c r="G367" i="17"/>
  <c r="F367" i="17"/>
  <c r="E367" i="17"/>
  <c r="D367" i="17"/>
  <c r="C367" i="17"/>
  <c r="B367" i="17"/>
  <c r="A367" i="17"/>
  <c r="T366" i="17"/>
  <c r="S366" i="17"/>
  <c r="R366" i="17"/>
  <c r="Q366" i="17"/>
  <c r="P366" i="17"/>
  <c r="O366" i="17"/>
  <c r="N366" i="17"/>
  <c r="M366" i="17"/>
  <c r="L366" i="17"/>
  <c r="K366" i="17"/>
  <c r="J366" i="17"/>
  <c r="I366" i="17"/>
  <c r="H366" i="17"/>
  <c r="G366" i="17"/>
  <c r="F366" i="17"/>
  <c r="E366" i="17"/>
  <c r="D366" i="17"/>
  <c r="C366" i="17"/>
  <c r="B366" i="17"/>
  <c r="A366" i="17"/>
  <c r="T365" i="17"/>
  <c r="S365" i="17"/>
  <c r="R365" i="17"/>
  <c r="Q365" i="17"/>
  <c r="P365" i="17"/>
  <c r="O365" i="17"/>
  <c r="N365" i="17"/>
  <c r="M365" i="17"/>
  <c r="L365" i="17"/>
  <c r="K365" i="17"/>
  <c r="J365" i="17"/>
  <c r="I365" i="17"/>
  <c r="H365" i="17"/>
  <c r="G365" i="17"/>
  <c r="F365" i="17"/>
  <c r="E365" i="17"/>
  <c r="D365" i="17"/>
  <c r="C365" i="17"/>
  <c r="B365" i="17"/>
  <c r="A365" i="17"/>
  <c r="T364" i="17"/>
  <c r="S364" i="17"/>
  <c r="R364" i="17"/>
  <c r="Q364" i="17"/>
  <c r="P364" i="17"/>
  <c r="O364" i="17"/>
  <c r="N364" i="17"/>
  <c r="M364" i="17"/>
  <c r="L364" i="17"/>
  <c r="K364" i="17"/>
  <c r="J364" i="17"/>
  <c r="I364" i="17"/>
  <c r="H364" i="17"/>
  <c r="G364" i="17"/>
  <c r="F364" i="17"/>
  <c r="E364" i="17"/>
  <c r="D364" i="17"/>
  <c r="C364" i="17"/>
  <c r="B364" i="17"/>
  <c r="A364" i="17"/>
  <c r="T363" i="17"/>
  <c r="S363" i="17"/>
  <c r="R363" i="17"/>
  <c r="Q363" i="17"/>
  <c r="P363" i="17"/>
  <c r="O363" i="17"/>
  <c r="N363" i="17"/>
  <c r="M363" i="17"/>
  <c r="L363" i="17"/>
  <c r="K363" i="17"/>
  <c r="J363" i="17"/>
  <c r="I363" i="17"/>
  <c r="H363" i="17"/>
  <c r="G363" i="17"/>
  <c r="F363" i="17"/>
  <c r="E363" i="17"/>
  <c r="D363" i="17"/>
  <c r="C363" i="17"/>
  <c r="B363" i="17"/>
  <c r="A363" i="17"/>
  <c r="T362" i="17"/>
  <c r="S362" i="17"/>
  <c r="R362" i="17"/>
  <c r="Q362" i="17"/>
  <c r="P362" i="17"/>
  <c r="O362" i="17"/>
  <c r="N362" i="17"/>
  <c r="M362" i="17"/>
  <c r="L362" i="17"/>
  <c r="K362" i="17"/>
  <c r="J362" i="17"/>
  <c r="I362" i="17"/>
  <c r="H362" i="17"/>
  <c r="G362" i="17"/>
  <c r="F362" i="17"/>
  <c r="E362" i="17"/>
  <c r="D362" i="17"/>
  <c r="C362" i="17"/>
  <c r="B362" i="17"/>
  <c r="A362" i="17"/>
  <c r="T361" i="17"/>
  <c r="S361" i="17"/>
  <c r="R361" i="17"/>
  <c r="Q361" i="17"/>
  <c r="P361" i="17"/>
  <c r="O361" i="17"/>
  <c r="N361" i="17"/>
  <c r="M361" i="17"/>
  <c r="L361" i="17"/>
  <c r="K361" i="17"/>
  <c r="J361" i="17"/>
  <c r="I361" i="17"/>
  <c r="H361" i="17"/>
  <c r="G361" i="17"/>
  <c r="F361" i="17"/>
  <c r="E361" i="17"/>
  <c r="D361" i="17"/>
  <c r="C361" i="17"/>
  <c r="B361" i="17"/>
  <c r="A361" i="17"/>
  <c r="T360" i="17"/>
  <c r="S360" i="17"/>
  <c r="R360" i="17"/>
  <c r="Q360" i="17"/>
  <c r="P360" i="17"/>
  <c r="O360" i="17"/>
  <c r="N360" i="17"/>
  <c r="M360" i="17"/>
  <c r="L360" i="17"/>
  <c r="K360" i="17"/>
  <c r="J360" i="17"/>
  <c r="I360" i="17"/>
  <c r="H360" i="17"/>
  <c r="G360" i="17"/>
  <c r="F360" i="17"/>
  <c r="E360" i="17"/>
  <c r="D360" i="17"/>
  <c r="C360" i="17"/>
  <c r="B360" i="17"/>
  <c r="A360" i="17"/>
  <c r="T359" i="17"/>
  <c r="S359" i="17"/>
  <c r="R359" i="17"/>
  <c r="Q359" i="17"/>
  <c r="P359" i="17"/>
  <c r="O359" i="17"/>
  <c r="N359" i="17"/>
  <c r="M359" i="17"/>
  <c r="L359" i="17"/>
  <c r="K359" i="17"/>
  <c r="J359" i="17"/>
  <c r="I359" i="17"/>
  <c r="H359" i="17"/>
  <c r="G359" i="17"/>
  <c r="F359" i="17"/>
  <c r="E359" i="17"/>
  <c r="D359" i="17"/>
  <c r="C359" i="17"/>
  <c r="B359" i="17"/>
  <c r="A359" i="17"/>
  <c r="T358" i="17"/>
  <c r="S358" i="17"/>
  <c r="R358" i="17"/>
  <c r="Q358" i="17"/>
  <c r="P358" i="17"/>
  <c r="O358" i="17"/>
  <c r="N358" i="17"/>
  <c r="M358" i="17"/>
  <c r="L358" i="17"/>
  <c r="K358" i="17"/>
  <c r="J358" i="17"/>
  <c r="I358" i="17"/>
  <c r="H358" i="17"/>
  <c r="G358" i="17"/>
  <c r="F358" i="17"/>
  <c r="E358" i="17"/>
  <c r="D358" i="17"/>
  <c r="C358" i="17"/>
  <c r="B358" i="17"/>
  <c r="A358" i="17"/>
  <c r="T357" i="17"/>
  <c r="S357" i="17"/>
  <c r="R357" i="17"/>
  <c r="Q357" i="17"/>
  <c r="P357" i="17"/>
  <c r="O357" i="17"/>
  <c r="N357" i="17"/>
  <c r="M357" i="17"/>
  <c r="L357" i="17"/>
  <c r="K357" i="17"/>
  <c r="J357" i="17"/>
  <c r="I357" i="17"/>
  <c r="H357" i="17"/>
  <c r="G357" i="17"/>
  <c r="F357" i="17"/>
  <c r="E357" i="17"/>
  <c r="D357" i="17"/>
  <c r="C357" i="17"/>
  <c r="B357" i="17"/>
  <c r="A357" i="17"/>
  <c r="T356" i="17"/>
  <c r="S356" i="17"/>
  <c r="R356" i="17"/>
  <c r="Q356" i="17"/>
  <c r="P356" i="17"/>
  <c r="O356" i="17"/>
  <c r="N356" i="17"/>
  <c r="M356" i="17"/>
  <c r="L356" i="17"/>
  <c r="K356" i="17"/>
  <c r="J356" i="17"/>
  <c r="I356" i="17"/>
  <c r="H356" i="17"/>
  <c r="G356" i="17"/>
  <c r="F356" i="17"/>
  <c r="E356" i="17"/>
  <c r="D356" i="17"/>
  <c r="C356" i="17"/>
  <c r="B356" i="17"/>
  <c r="A356" i="17"/>
  <c r="T355" i="17"/>
  <c r="S355" i="17"/>
  <c r="R355" i="17"/>
  <c r="Q355" i="17"/>
  <c r="P355" i="17"/>
  <c r="O355" i="17"/>
  <c r="N355" i="17"/>
  <c r="M355" i="17"/>
  <c r="L355" i="17"/>
  <c r="K355" i="17"/>
  <c r="J355" i="17"/>
  <c r="I355" i="17"/>
  <c r="H355" i="17"/>
  <c r="G355" i="17"/>
  <c r="F355" i="17"/>
  <c r="E355" i="17"/>
  <c r="D355" i="17"/>
  <c r="C355" i="17"/>
  <c r="B355" i="17"/>
  <c r="A355" i="17"/>
  <c r="T354" i="17"/>
  <c r="S354" i="17"/>
  <c r="R354" i="17"/>
  <c r="Q354" i="17"/>
  <c r="P354" i="17"/>
  <c r="O354" i="17"/>
  <c r="N354" i="17"/>
  <c r="M354" i="17"/>
  <c r="L354" i="17"/>
  <c r="K354" i="17"/>
  <c r="J354" i="17"/>
  <c r="I354" i="17"/>
  <c r="H354" i="17"/>
  <c r="G354" i="17"/>
  <c r="F354" i="17"/>
  <c r="E354" i="17"/>
  <c r="D354" i="17"/>
  <c r="C354" i="17"/>
  <c r="B354" i="17"/>
  <c r="A354" i="17"/>
  <c r="T353" i="17"/>
  <c r="S353" i="17"/>
  <c r="R353" i="17"/>
  <c r="Q353" i="17"/>
  <c r="P353" i="17"/>
  <c r="O353" i="17"/>
  <c r="N353" i="17"/>
  <c r="M353" i="17"/>
  <c r="L353" i="17"/>
  <c r="K353" i="17"/>
  <c r="J353" i="17"/>
  <c r="I353" i="17"/>
  <c r="H353" i="17"/>
  <c r="G353" i="17"/>
  <c r="F353" i="17"/>
  <c r="E353" i="17"/>
  <c r="D353" i="17"/>
  <c r="C353" i="17"/>
  <c r="B353" i="17"/>
  <c r="A353" i="17"/>
  <c r="T352" i="17"/>
  <c r="S352" i="17"/>
  <c r="R352" i="17"/>
  <c r="Q352" i="17"/>
  <c r="P352" i="17"/>
  <c r="O352" i="17"/>
  <c r="N352" i="17"/>
  <c r="M352" i="17"/>
  <c r="L352" i="17"/>
  <c r="K352" i="17"/>
  <c r="J352" i="17"/>
  <c r="I352" i="17"/>
  <c r="H352" i="17"/>
  <c r="G352" i="17"/>
  <c r="F352" i="17"/>
  <c r="E352" i="17"/>
  <c r="D352" i="17"/>
  <c r="C352" i="17"/>
  <c r="B352" i="17"/>
  <c r="A352" i="17"/>
  <c r="T351" i="17"/>
  <c r="S351" i="17"/>
  <c r="R351" i="17"/>
  <c r="Q351" i="17"/>
  <c r="P351" i="17"/>
  <c r="O351" i="17"/>
  <c r="N351" i="17"/>
  <c r="M351" i="17"/>
  <c r="L351" i="17"/>
  <c r="K351" i="17"/>
  <c r="J351" i="17"/>
  <c r="I351" i="17"/>
  <c r="H351" i="17"/>
  <c r="G351" i="17"/>
  <c r="F351" i="17"/>
  <c r="E351" i="17"/>
  <c r="D351" i="17"/>
  <c r="C351" i="17"/>
  <c r="B351" i="17"/>
  <c r="A351" i="17"/>
  <c r="T350" i="17"/>
  <c r="S350" i="17"/>
  <c r="R350" i="17"/>
  <c r="Q350" i="17"/>
  <c r="P350" i="17"/>
  <c r="O350" i="17"/>
  <c r="N350" i="17"/>
  <c r="M350" i="17"/>
  <c r="L350" i="17"/>
  <c r="K350" i="17"/>
  <c r="J350" i="17"/>
  <c r="I350" i="17"/>
  <c r="H350" i="17"/>
  <c r="G350" i="17"/>
  <c r="F350" i="17"/>
  <c r="E350" i="17"/>
  <c r="D350" i="17"/>
  <c r="C350" i="17"/>
  <c r="B350" i="17"/>
  <c r="A350" i="17"/>
  <c r="T349" i="17"/>
  <c r="S349" i="17"/>
  <c r="R349" i="17"/>
  <c r="Q349" i="17"/>
  <c r="P349" i="17"/>
  <c r="O349" i="17"/>
  <c r="N349" i="17"/>
  <c r="M349" i="17"/>
  <c r="L349" i="17"/>
  <c r="K349" i="17"/>
  <c r="J349" i="17"/>
  <c r="I349" i="17"/>
  <c r="H349" i="17"/>
  <c r="G349" i="17"/>
  <c r="F349" i="17"/>
  <c r="E349" i="17"/>
  <c r="D349" i="17"/>
  <c r="C349" i="17"/>
  <c r="B349" i="17"/>
  <c r="A349" i="17"/>
  <c r="T348" i="17"/>
  <c r="S348" i="17"/>
  <c r="R348" i="17"/>
  <c r="Q348" i="17"/>
  <c r="P348" i="17"/>
  <c r="O348" i="17"/>
  <c r="N348" i="17"/>
  <c r="M348" i="17"/>
  <c r="L348" i="17"/>
  <c r="K348" i="17"/>
  <c r="J348" i="17"/>
  <c r="I348" i="17"/>
  <c r="H348" i="17"/>
  <c r="G348" i="17"/>
  <c r="F348" i="17"/>
  <c r="E348" i="17"/>
  <c r="D348" i="17"/>
  <c r="C348" i="17"/>
  <c r="B348" i="17"/>
  <c r="A348" i="17"/>
  <c r="T347" i="17"/>
  <c r="S347" i="17"/>
  <c r="R347" i="17"/>
  <c r="Q347" i="17"/>
  <c r="P347" i="17"/>
  <c r="O347" i="17"/>
  <c r="N347" i="17"/>
  <c r="M347" i="17"/>
  <c r="L347" i="17"/>
  <c r="K347" i="17"/>
  <c r="J347" i="17"/>
  <c r="I347" i="17"/>
  <c r="H347" i="17"/>
  <c r="G347" i="17"/>
  <c r="F347" i="17"/>
  <c r="E347" i="17"/>
  <c r="D347" i="17"/>
  <c r="C347" i="17"/>
  <c r="B347" i="17"/>
  <c r="A347" i="17"/>
  <c r="T346" i="17"/>
  <c r="S346" i="17"/>
  <c r="R346" i="17"/>
  <c r="Q346" i="17"/>
  <c r="P346" i="17"/>
  <c r="O346" i="17"/>
  <c r="N346" i="17"/>
  <c r="M346" i="17"/>
  <c r="L346" i="17"/>
  <c r="K346" i="17"/>
  <c r="J346" i="17"/>
  <c r="I346" i="17"/>
  <c r="H346" i="17"/>
  <c r="G346" i="17"/>
  <c r="F346" i="17"/>
  <c r="E346" i="17"/>
  <c r="D346" i="17"/>
  <c r="C346" i="17"/>
  <c r="B346" i="17"/>
  <c r="A346" i="17"/>
  <c r="T345" i="17"/>
  <c r="S345" i="17"/>
  <c r="R345" i="17"/>
  <c r="Q345" i="17"/>
  <c r="P345" i="17"/>
  <c r="O345" i="17"/>
  <c r="N345" i="17"/>
  <c r="M345" i="17"/>
  <c r="L345" i="17"/>
  <c r="K345" i="17"/>
  <c r="J345" i="17"/>
  <c r="I345" i="17"/>
  <c r="H345" i="17"/>
  <c r="G345" i="17"/>
  <c r="F345" i="17"/>
  <c r="E345" i="17"/>
  <c r="D345" i="17"/>
  <c r="C345" i="17"/>
  <c r="B345" i="17"/>
  <c r="A345" i="17"/>
  <c r="T344" i="17"/>
  <c r="S344" i="17"/>
  <c r="R344" i="17"/>
  <c r="Q344" i="17"/>
  <c r="P344" i="17"/>
  <c r="O344" i="17"/>
  <c r="N344" i="17"/>
  <c r="M344" i="17"/>
  <c r="L344" i="17"/>
  <c r="K344" i="17"/>
  <c r="J344" i="17"/>
  <c r="I344" i="17"/>
  <c r="H344" i="17"/>
  <c r="G344" i="17"/>
  <c r="F344" i="17"/>
  <c r="E344" i="17"/>
  <c r="D344" i="17"/>
  <c r="C344" i="17"/>
  <c r="B344" i="17"/>
  <c r="A344" i="17"/>
  <c r="T343" i="17"/>
  <c r="S343" i="17"/>
  <c r="R343" i="17"/>
  <c r="Q343" i="17"/>
  <c r="P343" i="17"/>
  <c r="O343" i="17"/>
  <c r="N343" i="17"/>
  <c r="M343" i="17"/>
  <c r="L343" i="17"/>
  <c r="K343" i="17"/>
  <c r="J343" i="17"/>
  <c r="I343" i="17"/>
  <c r="H343" i="17"/>
  <c r="G343" i="17"/>
  <c r="F343" i="17"/>
  <c r="E343" i="17"/>
  <c r="D343" i="17"/>
  <c r="C343" i="17"/>
  <c r="B343" i="17"/>
  <c r="A343" i="17"/>
  <c r="T342" i="17"/>
  <c r="S342" i="17"/>
  <c r="R342" i="17"/>
  <c r="Q342" i="17"/>
  <c r="P342" i="17"/>
  <c r="O342" i="17"/>
  <c r="N342" i="17"/>
  <c r="M342" i="17"/>
  <c r="L342" i="17"/>
  <c r="K342" i="17"/>
  <c r="J342" i="17"/>
  <c r="I342" i="17"/>
  <c r="H342" i="17"/>
  <c r="G342" i="17"/>
  <c r="F342" i="17"/>
  <c r="E342" i="17"/>
  <c r="D342" i="17"/>
  <c r="C342" i="17"/>
  <c r="B342" i="17"/>
  <c r="A342" i="17"/>
  <c r="T341" i="17"/>
  <c r="S341" i="17"/>
  <c r="R341" i="17"/>
  <c r="Q341" i="17"/>
  <c r="P341" i="17"/>
  <c r="O341" i="17"/>
  <c r="N341" i="17"/>
  <c r="M341" i="17"/>
  <c r="L341" i="17"/>
  <c r="K341" i="17"/>
  <c r="J341" i="17"/>
  <c r="I341" i="17"/>
  <c r="H341" i="17"/>
  <c r="G341" i="17"/>
  <c r="F341" i="17"/>
  <c r="E341" i="17"/>
  <c r="D341" i="17"/>
  <c r="C341" i="17"/>
  <c r="B341" i="17"/>
  <c r="A341" i="17"/>
  <c r="T340" i="17"/>
  <c r="S340" i="17"/>
  <c r="R340" i="17"/>
  <c r="Q340" i="17"/>
  <c r="P340" i="17"/>
  <c r="O340" i="17"/>
  <c r="N340" i="17"/>
  <c r="M340" i="17"/>
  <c r="L340" i="17"/>
  <c r="K340" i="17"/>
  <c r="J340" i="17"/>
  <c r="I340" i="17"/>
  <c r="H340" i="17"/>
  <c r="G340" i="17"/>
  <c r="F340" i="17"/>
  <c r="E340" i="17"/>
  <c r="D340" i="17"/>
  <c r="C340" i="17"/>
  <c r="B340" i="17"/>
  <c r="A340" i="17"/>
  <c r="T339" i="17"/>
  <c r="S339" i="17"/>
  <c r="R339" i="17"/>
  <c r="Q339" i="17"/>
  <c r="P339" i="17"/>
  <c r="O339" i="17"/>
  <c r="N339" i="17"/>
  <c r="M339" i="17"/>
  <c r="L339" i="17"/>
  <c r="K339" i="17"/>
  <c r="J339" i="17"/>
  <c r="I339" i="17"/>
  <c r="H339" i="17"/>
  <c r="G339" i="17"/>
  <c r="F339" i="17"/>
  <c r="E339" i="17"/>
  <c r="D339" i="17"/>
  <c r="C339" i="17"/>
  <c r="B339" i="17"/>
  <c r="A339" i="17"/>
  <c r="T338" i="17"/>
  <c r="S338" i="17"/>
  <c r="R338" i="17"/>
  <c r="Q338" i="17"/>
  <c r="P338" i="17"/>
  <c r="O338" i="17"/>
  <c r="N338" i="17"/>
  <c r="M338" i="17"/>
  <c r="L338" i="17"/>
  <c r="K338" i="17"/>
  <c r="J338" i="17"/>
  <c r="I338" i="17"/>
  <c r="H338" i="17"/>
  <c r="G338" i="17"/>
  <c r="F338" i="17"/>
  <c r="E338" i="17"/>
  <c r="D338" i="17"/>
  <c r="C338" i="17"/>
  <c r="B338" i="17"/>
  <c r="A338" i="17"/>
  <c r="T337" i="17"/>
  <c r="S337" i="17"/>
  <c r="R337" i="17"/>
  <c r="Q337" i="17"/>
  <c r="P337" i="17"/>
  <c r="O337" i="17"/>
  <c r="N337" i="17"/>
  <c r="M337" i="17"/>
  <c r="L337" i="17"/>
  <c r="K337" i="17"/>
  <c r="J337" i="17"/>
  <c r="I337" i="17"/>
  <c r="H337" i="17"/>
  <c r="G337" i="17"/>
  <c r="F337" i="17"/>
  <c r="E337" i="17"/>
  <c r="D337" i="17"/>
  <c r="C337" i="17"/>
  <c r="B337" i="17"/>
  <c r="A337" i="17"/>
  <c r="T336" i="17"/>
  <c r="S336" i="17"/>
  <c r="R336" i="17"/>
  <c r="Q336" i="17"/>
  <c r="P336" i="17"/>
  <c r="O336" i="17"/>
  <c r="N336" i="17"/>
  <c r="M336" i="17"/>
  <c r="L336" i="17"/>
  <c r="K336" i="17"/>
  <c r="J336" i="17"/>
  <c r="I336" i="17"/>
  <c r="H336" i="17"/>
  <c r="G336" i="17"/>
  <c r="F336" i="17"/>
  <c r="E336" i="17"/>
  <c r="D336" i="17"/>
  <c r="C336" i="17"/>
  <c r="B336" i="17"/>
  <c r="A336" i="17"/>
  <c r="T335" i="17"/>
  <c r="S335" i="17"/>
  <c r="R335" i="17"/>
  <c r="Q335" i="17"/>
  <c r="P335" i="17"/>
  <c r="O335" i="17"/>
  <c r="N335" i="17"/>
  <c r="M335" i="17"/>
  <c r="L335" i="17"/>
  <c r="K335" i="17"/>
  <c r="J335" i="17"/>
  <c r="I335" i="17"/>
  <c r="H335" i="17"/>
  <c r="G335" i="17"/>
  <c r="F335" i="17"/>
  <c r="E335" i="17"/>
  <c r="D335" i="17"/>
  <c r="C335" i="17"/>
  <c r="B335" i="17"/>
  <c r="A335" i="17"/>
  <c r="T334" i="17"/>
  <c r="S334" i="17"/>
  <c r="R334" i="17"/>
  <c r="Q334" i="17"/>
  <c r="P334" i="17"/>
  <c r="O334" i="17"/>
  <c r="N334" i="17"/>
  <c r="M334" i="17"/>
  <c r="L334" i="17"/>
  <c r="K334" i="17"/>
  <c r="J334" i="17"/>
  <c r="I334" i="17"/>
  <c r="H334" i="17"/>
  <c r="G334" i="17"/>
  <c r="F334" i="17"/>
  <c r="E334" i="17"/>
  <c r="D334" i="17"/>
  <c r="C334" i="17"/>
  <c r="B334" i="17"/>
  <c r="A334" i="17"/>
  <c r="T333" i="17"/>
  <c r="S333" i="17"/>
  <c r="R333" i="17"/>
  <c r="Q333" i="17"/>
  <c r="P333" i="17"/>
  <c r="O333" i="17"/>
  <c r="N333" i="17"/>
  <c r="M333" i="17"/>
  <c r="L333" i="17"/>
  <c r="K333" i="17"/>
  <c r="J333" i="17"/>
  <c r="I333" i="17"/>
  <c r="H333" i="17"/>
  <c r="G333" i="17"/>
  <c r="F333" i="17"/>
  <c r="E333" i="17"/>
  <c r="D333" i="17"/>
  <c r="C333" i="17"/>
  <c r="B333" i="17"/>
  <c r="A333" i="17"/>
  <c r="T332" i="17"/>
  <c r="S332" i="17"/>
  <c r="R332" i="17"/>
  <c r="Q332" i="17"/>
  <c r="P332" i="17"/>
  <c r="O332" i="17"/>
  <c r="N332" i="17"/>
  <c r="M332" i="17"/>
  <c r="L332" i="17"/>
  <c r="K332" i="17"/>
  <c r="J332" i="17"/>
  <c r="I332" i="17"/>
  <c r="H332" i="17"/>
  <c r="G332" i="17"/>
  <c r="F332" i="17"/>
  <c r="E332" i="17"/>
  <c r="D332" i="17"/>
  <c r="C332" i="17"/>
  <c r="B332" i="17"/>
  <c r="A332" i="17"/>
  <c r="T331" i="17"/>
  <c r="S331" i="17"/>
  <c r="R331" i="17"/>
  <c r="Q331" i="17"/>
  <c r="P331" i="17"/>
  <c r="O331" i="17"/>
  <c r="N331" i="17"/>
  <c r="M331" i="17"/>
  <c r="L331" i="17"/>
  <c r="K331" i="17"/>
  <c r="J331" i="17"/>
  <c r="I331" i="17"/>
  <c r="H331" i="17"/>
  <c r="G331" i="17"/>
  <c r="F331" i="17"/>
  <c r="E331" i="17"/>
  <c r="D331" i="17"/>
  <c r="C331" i="17"/>
  <c r="B331" i="17"/>
  <c r="A331" i="17"/>
  <c r="T330" i="17"/>
  <c r="S330" i="17"/>
  <c r="R330" i="17"/>
  <c r="Q330" i="17"/>
  <c r="P330" i="17"/>
  <c r="O330" i="17"/>
  <c r="N330" i="17"/>
  <c r="M330" i="17"/>
  <c r="L330" i="17"/>
  <c r="K330" i="17"/>
  <c r="J330" i="17"/>
  <c r="I330" i="17"/>
  <c r="H330" i="17"/>
  <c r="G330" i="17"/>
  <c r="F330" i="17"/>
  <c r="E330" i="17"/>
  <c r="D330" i="17"/>
  <c r="C330" i="17"/>
  <c r="B330" i="17"/>
  <c r="A330" i="17"/>
  <c r="T329" i="17"/>
  <c r="S329" i="17"/>
  <c r="R329" i="17"/>
  <c r="Q329" i="17"/>
  <c r="P329" i="17"/>
  <c r="O329" i="17"/>
  <c r="N329" i="17"/>
  <c r="M329" i="17"/>
  <c r="L329" i="17"/>
  <c r="K329" i="17"/>
  <c r="J329" i="17"/>
  <c r="I329" i="17"/>
  <c r="H329" i="17"/>
  <c r="G329" i="17"/>
  <c r="F329" i="17"/>
  <c r="E329" i="17"/>
  <c r="D329" i="17"/>
  <c r="C329" i="17"/>
  <c r="B329" i="17"/>
  <c r="A329" i="17"/>
  <c r="T328" i="17"/>
  <c r="S328" i="17"/>
  <c r="R328" i="17"/>
  <c r="Q328" i="17"/>
  <c r="P328" i="17"/>
  <c r="O328" i="17"/>
  <c r="N328" i="17"/>
  <c r="M328" i="17"/>
  <c r="L328" i="17"/>
  <c r="K328" i="17"/>
  <c r="J328" i="17"/>
  <c r="I328" i="17"/>
  <c r="H328" i="17"/>
  <c r="G328" i="17"/>
  <c r="F328" i="17"/>
  <c r="E328" i="17"/>
  <c r="D328" i="17"/>
  <c r="C328" i="17"/>
  <c r="B328" i="17"/>
  <c r="A328" i="17"/>
  <c r="T327" i="17"/>
  <c r="S327" i="17"/>
  <c r="R327" i="17"/>
  <c r="Q327" i="17"/>
  <c r="P327" i="17"/>
  <c r="O327" i="17"/>
  <c r="N327" i="17"/>
  <c r="M327" i="17"/>
  <c r="L327" i="17"/>
  <c r="K327" i="17"/>
  <c r="J327" i="17"/>
  <c r="I327" i="17"/>
  <c r="H327" i="17"/>
  <c r="G327" i="17"/>
  <c r="F327" i="17"/>
  <c r="E327" i="17"/>
  <c r="D327" i="17"/>
  <c r="C327" i="17"/>
  <c r="B327" i="17"/>
  <c r="A327" i="17"/>
  <c r="T326" i="17"/>
  <c r="S326" i="17"/>
  <c r="R326" i="17"/>
  <c r="Q326" i="17"/>
  <c r="P326" i="17"/>
  <c r="O326" i="17"/>
  <c r="N326" i="17"/>
  <c r="M326" i="17"/>
  <c r="L326" i="17"/>
  <c r="K326" i="17"/>
  <c r="J326" i="17"/>
  <c r="I326" i="17"/>
  <c r="H326" i="17"/>
  <c r="G326" i="17"/>
  <c r="F326" i="17"/>
  <c r="E326" i="17"/>
  <c r="D326" i="17"/>
  <c r="C326" i="17"/>
  <c r="B326" i="17"/>
  <c r="A326" i="17"/>
  <c r="T325" i="17"/>
  <c r="S325" i="17"/>
  <c r="R325" i="17"/>
  <c r="Q325" i="17"/>
  <c r="P325" i="17"/>
  <c r="O325" i="17"/>
  <c r="N325" i="17"/>
  <c r="M325" i="17"/>
  <c r="L325" i="17"/>
  <c r="K325" i="17"/>
  <c r="J325" i="17"/>
  <c r="I325" i="17"/>
  <c r="H325" i="17"/>
  <c r="G325" i="17"/>
  <c r="F325" i="17"/>
  <c r="E325" i="17"/>
  <c r="D325" i="17"/>
  <c r="C325" i="17"/>
  <c r="B325" i="17"/>
  <c r="A325" i="17"/>
  <c r="T324" i="17"/>
  <c r="S324" i="17"/>
  <c r="R324" i="17"/>
  <c r="Q324" i="17"/>
  <c r="P324" i="17"/>
  <c r="O324" i="17"/>
  <c r="N324" i="17"/>
  <c r="M324" i="17"/>
  <c r="L324" i="17"/>
  <c r="K324" i="17"/>
  <c r="J324" i="17"/>
  <c r="I324" i="17"/>
  <c r="H324" i="17"/>
  <c r="G324" i="17"/>
  <c r="F324" i="17"/>
  <c r="E324" i="17"/>
  <c r="D324" i="17"/>
  <c r="C324" i="17"/>
  <c r="B324" i="17"/>
  <c r="A324" i="17"/>
  <c r="T323" i="17"/>
  <c r="S323" i="17"/>
  <c r="R323" i="17"/>
  <c r="Q323" i="17"/>
  <c r="P323" i="17"/>
  <c r="O323" i="17"/>
  <c r="N323" i="17"/>
  <c r="M323" i="17"/>
  <c r="L323" i="17"/>
  <c r="K323" i="17"/>
  <c r="J323" i="17"/>
  <c r="I323" i="17"/>
  <c r="H323" i="17"/>
  <c r="G323" i="17"/>
  <c r="F323" i="17"/>
  <c r="E323" i="17"/>
  <c r="D323" i="17"/>
  <c r="C323" i="17"/>
  <c r="B323" i="17"/>
  <c r="A323" i="17"/>
  <c r="T322" i="17"/>
  <c r="S322" i="17"/>
  <c r="R322" i="17"/>
  <c r="Q322" i="17"/>
  <c r="P322" i="17"/>
  <c r="O322" i="17"/>
  <c r="N322" i="17"/>
  <c r="M322" i="17"/>
  <c r="L322" i="17"/>
  <c r="K322" i="17"/>
  <c r="J322" i="17"/>
  <c r="I322" i="17"/>
  <c r="H322" i="17"/>
  <c r="G322" i="17"/>
  <c r="F322" i="17"/>
  <c r="E322" i="17"/>
  <c r="D322" i="17"/>
  <c r="C322" i="17"/>
  <c r="B322" i="17"/>
  <c r="A322" i="17"/>
  <c r="T321" i="17"/>
  <c r="S321" i="17"/>
  <c r="R321" i="17"/>
  <c r="Q321" i="17"/>
  <c r="P321" i="17"/>
  <c r="O321" i="17"/>
  <c r="N321" i="17"/>
  <c r="M321" i="17"/>
  <c r="L321" i="17"/>
  <c r="K321" i="17"/>
  <c r="J321" i="17"/>
  <c r="I321" i="17"/>
  <c r="H321" i="17"/>
  <c r="G321" i="17"/>
  <c r="F321" i="17"/>
  <c r="E321" i="17"/>
  <c r="D321" i="17"/>
  <c r="C321" i="17"/>
  <c r="B321" i="17"/>
  <c r="A321" i="17"/>
  <c r="T320" i="17"/>
  <c r="S320" i="17"/>
  <c r="R320" i="17"/>
  <c r="Q320" i="17"/>
  <c r="P320" i="17"/>
  <c r="O320" i="17"/>
  <c r="N320" i="17"/>
  <c r="M320" i="17"/>
  <c r="L320" i="17"/>
  <c r="K320" i="17"/>
  <c r="J320" i="17"/>
  <c r="I320" i="17"/>
  <c r="H320" i="17"/>
  <c r="G320" i="17"/>
  <c r="F320" i="17"/>
  <c r="E320" i="17"/>
  <c r="D320" i="17"/>
  <c r="C320" i="17"/>
  <c r="B320" i="17"/>
  <c r="A320" i="17"/>
  <c r="T319" i="17"/>
  <c r="S319" i="17"/>
  <c r="R319" i="17"/>
  <c r="Q319" i="17"/>
  <c r="P319" i="17"/>
  <c r="O319" i="17"/>
  <c r="N319" i="17"/>
  <c r="M319" i="17"/>
  <c r="L319" i="17"/>
  <c r="K319" i="17"/>
  <c r="J319" i="17"/>
  <c r="I319" i="17"/>
  <c r="H319" i="17"/>
  <c r="G319" i="17"/>
  <c r="F319" i="17"/>
  <c r="E319" i="17"/>
  <c r="D319" i="17"/>
  <c r="C319" i="17"/>
  <c r="B319" i="17"/>
  <c r="A319" i="17"/>
  <c r="T318" i="17"/>
  <c r="S318" i="17"/>
  <c r="R318" i="17"/>
  <c r="Q318" i="17"/>
  <c r="P318" i="17"/>
  <c r="O318" i="17"/>
  <c r="N318" i="17"/>
  <c r="M318" i="17"/>
  <c r="L318" i="17"/>
  <c r="K318" i="17"/>
  <c r="J318" i="17"/>
  <c r="I318" i="17"/>
  <c r="H318" i="17"/>
  <c r="G318" i="17"/>
  <c r="F318" i="17"/>
  <c r="E318" i="17"/>
  <c r="D318" i="17"/>
  <c r="C318" i="17"/>
  <c r="B318" i="17"/>
  <c r="A318" i="17"/>
  <c r="T317" i="17"/>
  <c r="S317" i="17"/>
  <c r="R317" i="17"/>
  <c r="Q317" i="17"/>
  <c r="P317" i="17"/>
  <c r="O317" i="17"/>
  <c r="N317" i="17"/>
  <c r="M317" i="17"/>
  <c r="L317" i="17"/>
  <c r="K317" i="17"/>
  <c r="J317" i="17"/>
  <c r="I317" i="17"/>
  <c r="H317" i="17"/>
  <c r="G317" i="17"/>
  <c r="F317" i="17"/>
  <c r="E317" i="17"/>
  <c r="D317" i="17"/>
  <c r="C317" i="17"/>
  <c r="B317" i="17"/>
  <c r="A317" i="17"/>
  <c r="T316" i="17"/>
  <c r="S316" i="17"/>
  <c r="R316" i="17"/>
  <c r="Q316" i="17"/>
  <c r="P316" i="17"/>
  <c r="O316" i="17"/>
  <c r="N316" i="17"/>
  <c r="M316" i="17"/>
  <c r="L316" i="17"/>
  <c r="K316" i="17"/>
  <c r="J316" i="17"/>
  <c r="I316" i="17"/>
  <c r="H316" i="17"/>
  <c r="G316" i="17"/>
  <c r="F316" i="17"/>
  <c r="E316" i="17"/>
  <c r="D316" i="17"/>
  <c r="C316" i="17"/>
  <c r="B316" i="17"/>
  <c r="A316" i="17"/>
  <c r="T315" i="17"/>
  <c r="S315" i="17"/>
  <c r="R315" i="17"/>
  <c r="Q315" i="17"/>
  <c r="P315" i="17"/>
  <c r="O315" i="17"/>
  <c r="N315" i="17"/>
  <c r="M315" i="17"/>
  <c r="L315" i="17"/>
  <c r="K315" i="17"/>
  <c r="J315" i="17"/>
  <c r="I315" i="17"/>
  <c r="H315" i="17"/>
  <c r="G315" i="17"/>
  <c r="F315" i="17"/>
  <c r="E315" i="17"/>
  <c r="D315" i="17"/>
  <c r="C315" i="17"/>
  <c r="B315" i="17"/>
  <c r="A315" i="17"/>
  <c r="T314" i="17"/>
  <c r="S314" i="17"/>
  <c r="R314" i="17"/>
  <c r="Q314" i="17"/>
  <c r="P314" i="17"/>
  <c r="O314" i="17"/>
  <c r="N314" i="17"/>
  <c r="M314" i="17"/>
  <c r="L314" i="17"/>
  <c r="K314" i="17"/>
  <c r="J314" i="17"/>
  <c r="I314" i="17"/>
  <c r="H314" i="17"/>
  <c r="G314" i="17"/>
  <c r="F314" i="17"/>
  <c r="E314" i="17"/>
  <c r="D314" i="17"/>
  <c r="C314" i="17"/>
  <c r="B314" i="17"/>
  <c r="A314" i="17"/>
  <c r="T313" i="17"/>
  <c r="S313" i="17"/>
  <c r="R313" i="17"/>
  <c r="Q313" i="17"/>
  <c r="P313" i="17"/>
  <c r="O313" i="17"/>
  <c r="N313" i="17"/>
  <c r="M313" i="17"/>
  <c r="L313" i="17"/>
  <c r="K313" i="17"/>
  <c r="J313" i="17"/>
  <c r="I313" i="17"/>
  <c r="H313" i="17"/>
  <c r="G313" i="17"/>
  <c r="F313" i="17"/>
  <c r="E313" i="17"/>
  <c r="D313" i="17"/>
  <c r="C313" i="17"/>
  <c r="B313" i="17"/>
  <c r="A313" i="17"/>
  <c r="T312" i="17"/>
  <c r="S312" i="17"/>
  <c r="R312" i="17"/>
  <c r="Q312" i="17"/>
  <c r="P312" i="17"/>
  <c r="O312" i="17"/>
  <c r="N312" i="17"/>
  <c r="M312" i="17"/>
  <c r="L312" i="17"/>
  <c r="K312" i="17"/>
  <c r="J312" i="17"/>
  <c r="I312" i="17"/>
  <c r="H312" i="17"/>
  <c r="G312" i="17"/>
  <c r="F312" i="17"/>
  <c r="E312" i="17"/>
  <c r="D312" i="17"/>
  <c r="C312" i="17"/>
  <c r="B312" i="17"/>
  <c r="A312" i="17"/>
  <c r="T311" i="17"/>
  <c r="S311" i="17"/>
  <c r="R311" i="17"/>
  <c r="Q311" i="17"/>
  <c r="P311" i="17"/>
  <c r="O311" i="17"/>
  <c r="N311" i="17"/>
  <c r="M311" i="17"/>
  <c r="L311" i="17"/>
  <c r="K311" i="17"/>
  <c r="J311" i="17"/>
  <c r="I311" i="17"/>
  <c r="H311" i="17"/>
  <c r="G311" i="17"/>
  <c r="F311" i="17"/>
  <c r="E311" i="17"/>
  <c r="D311" i="17"/>
  <c r="C311" i="17"/>
  <c r="B311" i="17"/>
  <c r="A311" i="17"/>
  <c r="T310" i="17"/>
  <c r="S310" i="17"/>
  <c r="R310" i="17"/>
  <c r="Q310" i="17"/>
  <c r="P310" i="17"/>
  <c r="O310" i="17"/>
  <c r="N310" i="17"/>
  <c r="M310" i="17"/>
  <c r="L310" i="17"/>
  <c r="K310" i="17"/>
  <c r="J310" i="17"/>
  <c r="I310" i="17"/>
  <c r="H310" i="17"/>
  <c r="G310" i="17"/>
  <c r="F310" i="17"/>
  <c r="E310" i="17"/>
  <c r="D310" i="17"/>
  <c r="C310" i="17"/>
  <c r="B310" i="17"/>
  <c r="A310" i="17"/>
  <c r="T309" i="17"/>
  <c r="S309" i="17"/>
  <c r="R309" i="17"/>
  <c r="Q309" i="17"/>
  <c r="P309" i="17"/>
  <c r="O309" i="17"/>
  <c r="N309" i="17"/>
  <c r="M309" i="17"/>
  <c r="L309" i="17"/>
  <c r="K309" i="17"/>
  <c r="J309" i="17"/>
  <c r="I309" i="17"/>
  <c r="H309" i="17"/>
  <c r="G309" i="17"/>
  <c r="F309" i="17"/>
  <c r="E309" i="17"/>
  <c r="D309" i="17"/>
  <c r="C309" i="17"/>
  <c r="B309" i="17"/>
  <c r="A309" i="17"/>
  <c r="T308" i="17"/>
  <c r="S308" i="17"/>
  <c r="R308" i="17"/>
  <c r="Q308" i="17"/>
  <c r="P308" i="17"/>
  <c r="O308" i="17"/>
  <c r="N308" i="17"/>
  <c r="M308" i="17"/>
  <c r="L308" i="17"/>
  <c r="K308" i="17"/>
  <c r="J308" i="17"/>
  <c r="I308" i="17"/>
  <c r="H308" i="17"/>
  <c r="G308" i="17"/>
  <c r="F308" i="17"/>
  <c r="E308" i="17"/>
  <c r="D308" i="17"/>
  <c r="C308" i="17"/>
  <c r="B308" i="17"/>
  <c r="A308" i="17"/>
  <c r="T307" i="17"/>
  <c r="S307" i="17"/>
  <c r="R307" i="17"/>
  <c r="Q307" i="17"/>
  <c r="P307" i="17"/>
  <c r="O307" i="17"/>
  <c r="N307" i="17"/>
  <c r="M307" i="17"/>
  <c r="L307" i="17"/>
  <c r="K307" i="17"/>
  <c r="J307" i="17"/>
  <c r="I307" i="17"/>
  <c r="H307" i="17"/>
  <c r="G307" i="17"/>
  <c r="F307" i="17"/>
  <c r="E307" i="17"/>
  <c r="D307" i="17"/>
  <c r="C307" i="17"/>
  <c r="B307" i="17"/>
  <c r="A307" i="17"/>
  <c r="T306" i="17"/>
  <c r="S306" i="17"/>
  <c r="R306" i="17"/>
  <c r="Q306" i="17"/>
  <c r="P306" i="17"/>
  <c r="O306" i="17"/>
  <c r="N306" i="17"/>
  <c r="M306" i="17"/>
  <c r="L306" i="17"/>
  <c r="K306" i="17"/>
  <c r="J306" i="17"/>
  <c r="I306" i="17"/>
  <c r="H306" i="17"/>
  <c r="G306" i="17"/>
  <c r="F306" i="17"/>
  <c r="E306" i="17"/>
  <c r="D306" i="17"/>
  <c r="C306" i="17"/>
  <c r="B306" i="17"/>
  <c r="A306" i="17"/>
  <c r="T305" i="17"/>
  <c r="S305" i="17"/>
  <c r="R305" i="17"/>
  <c r="Q305" i="17"/>
  <c r="P305" i="17"/>
  <c r="O305" i="17"/>
  <c r="N305" i="17"/>
  <c r="M305" i="17"/>
  <c r="L305" i="17"/>
  <c r="K305" i="17"/>
  <c r="J305" i="17"/>
  <c r="I305" i="17"/>
  <c r="H305" i="17"/>
  <c r="G305" i="17"/>
  <c r="F305" i="17"/>
  <c r="E305" i="17"/>
  <c r="D305" i="17"/>
  <c r="C305" i="17"/>
  <c r="B305" i="17"/>
  <c r="A305" i="17"/>
  <c r="T304" i="17"/>
  <c r="S304" i="17"/>
  <c r="R304" i="17"/>
  <c r="Q304" i="17"/>
  <c r="P304" i="17"/>
  <c r="O304" i="17"/>
  <c r="N304" i="17"/>
  <c r="M304" i="17"/>
  <c r="L304" i="17"/>
  <c r="K304" i="17"/>
  <c r="J304" i="17"/>
  <c r="I304" i="17"/>
  <c r="H304" i="17"/>
  <c r="G304" i="17"/>
  <c r="F304" i="17"/>
  <c r="E304" i="17"/>
  <c r="D304" i="17"/>
  <c r="C304" i="17"/>
  <c r="B304" i="17"/>
  <c r="A304" i="17"/>
  <c r="T303" i="17"/>
  <c r="S303" i="17"/>
  <c r="R303" i="17"/>
  <c r="Q303" i="17"/>
  <c r="P303" i="17"/>
  <c r="O303" i="17"/>
  <c r="N303" i="17"/>
  <c r="M303" i="17"/>
  <c r="L303" i="17"/>
  <c r="K303" i="17"/>
  <c r="J303" i="17"/>
  <c r="I303" i="17"/>
  <c r="H303" i="17"/>
  <c r="G303" i="17"/>
  <c r="F303" i="17"/>
  <c r="E303" i="17"/>
  <c r="D303" i="17"/>
  <c r="C303" i="17"/>
  <c r="B303" i="17"/>
  <c r="A303" i="17"/>
  <c r="T302" i="17"/>
  <c r="S302" i="17"/>
  <c r="R302" i="17"/>
  <c r="Q302" i="17"/>
  <c r="P302" i="17"/>
  <c r="O302" i="17"/>
  <c r="N302" i="17"/>
  <c r="M302" i="17"/>
  <c r="L302" i="17"/>
  <c r="K302" i="17"/>
  <c r="J302" i="17"/>
  <c r="I302" i="17"/>
  <c r="H302" i="17"/>
  <c r="G302" i="17"/>
  <c r="F302" i="17"/>
  <c r="E302" i="17"/>
  <c r="D302" i="17"/>
  <c r="C302" i="17"/>
  <c r="B302" i="17"/>
  <c r="A302" i="17"/>
  <c r="T301" i="17"/>
  <c r="S301" i="17"/>
  <c r="R301" i="17"/>
  <c r="Q301" i="17"/>
  <c r="P301" i="17"/>
  <c r="O301" i="17"/>
  <c r="N301" i="17"/>
  <c r="M301" i="17"/>
  <c r="L301" i="17"/>
  <c r="K301" i="17"/>
  <c r="J301" i="17"/>
  <c r="I301" i="17"/>
  <c r="H301" i="17"/>
  <c r="G301" i="17"/>
  <c r="F301" i="17"/>
  <c r="E301" i="17"/>
  <c r="D301" i="17"/>
  <c r="C301" i="17"/>
  <c r="B301" i="17"/>
  <c r="A301" i="17"/>
  <c r="T300" i="17"/>
  <c r="S300" i="17"/>
  <c r="R300" i="17"/>
  <c r="Q300" i="17"/>
  <c r="P300" i="17"/>
  <c r="O300" i="17"/>
  <c r="N300" i="17"/>
  <c r="M300" i="17"/>
  <c r="L300" i="17"/>
  <c r="K300" i="17"/>
  <c r="J300" i="17"/>
  <c r="I300" i="17"/>
  <c r="H300" i="17"/>
  <c r="G300" i="17"/>
  <c r="F300" i="17"/>
  <c r="E300" i="17"/>
  <c r="D300" i="17"/>
  <c r="C300" i="17"/>
  <c r="B300" i="17"/>
  <c r="A300" i="17"/>
  <c r="T299" i="17"/>
  <c r="S299" i="17"/>
  <c r="R299" i="17"/>
  <c r="Q299" i="17"/>
  <c r="P299" i="17"/>
  <c r="O299" i="17"/>
  <c r="N299" i="17"/>
  <c r="M299" i="17"/>
  <c r="L299" i="17"/>
  <c r="K299" i="17"/>
  <c r="J299" i="17"/>
  <c r="I299" i="17"/>
  <c r="H299" i="17"/>
  <c r="G299" i="17"/>
  <c r="F299" i="17"/>
  <c r="E299" i="17"/>
  <c r="D299" i="17"/>
  <c r="C299" i="17"/>
  <c r="B299" i="17"/>
  <c r="A299" i="17"/>
  <c r="T298" i="17"/>
  <c r="S298" i="17"/>
  <c r="R298" i="17"/>
  <c r="Q298" i="17"/>
  <c r="P298" i="17"/>
  <c r="O298" i="17"/>
  <c r="N298" i="17"/>
  <c r="M298" i="17"/>
  <c r="L298" i="17"/>
  <c r="K298" i="17"/>
  <c r="J298" i="17"/>
  <c r="I298" i="17"/>
  <c r="H298" i="17"/>
  <c r="G298" i="17"/>
  <c r="F298" i="17"/>
  <c r="E298" i="17"/>
  <c r="D298" i="17"/>
  <c r="C298" i="17"/>
  <c r="B298" i="17"/>
  <c r="A298" i="17"/>
  <c r="T297" i="17"/>
  <c r="S297" i="17"/>
  <c r="R297" i="17"/>
  <c r="Q297" i="17"/>
  <c r="P297" i="17"/>
  <c r="O297" i="17"/>
  <c r="N297" i="17"/>
  <c r="M297" i="17"/>
  <c r="L297" i="17"/>
  <c r="K297" i="17"/>
  <c r="J297" i="17"/>
  <c r="I297" i="17"/>
  <c r="H297" i="17"/>
  <c r="G297" i="17"/>
  <c r="F297" i="17"/>
  <c r="E297" i="17"/>
  <c r="D297" i="17"/>
  <c r="C297" i="17"/>
  <c r="B297" i="17"/>
  <c r="A297" i="17"/>
  <c r="T296" i="17"/>
  <c r="S296" i="17"/>
  <c r="R296" i="17"/>
  <c r="Q296" i="17"/>
  <c r="P296" i="17"/>
  <c r="O296" i="17"/>
  <c r="N296" i="17"/>
  <c r="M296" i="17"/>
  <c r="L296" i="17"/>
  <c r="K296" i="17"/>
  <c r="J296" i="17"/>
  <c r="I296" i="17"/>
  <c r="H296" i="17"/>
  <c r="G296" i="17"/>
  <c r="F296" i="17"/>
  <c r="E296" i="17"/>
  <c r="D296" i="17"/>
  <c r="C296" i="17"/>
  <c r="B296" i="17"/>
  <c r="A296" i="17"/>
  <c r="T295" i="17"/>
  <c r="S295" i="17"/>
  <c r="R295" i="17"/>
  <c r="Q295" i="17"/>
  <c r="P295" i="17"/>
  <c r="O295" i="17"/>
  <c r="N295" i="17"/>
  <c r="M295" i="17"/>
  <c r="L295" i="17"/>
  <c r="K295" i="17"/>
  <c r="J295" i="17"/>
  <c r="I295" i="17"/>
  <c r="H295" i="17"/>
  <c r="G295" i="17"/>
  <c r="F295" i="17"/>
  <c r="E295" i="17"/>
  <c r="D295" i="17"/>
  <c r="C295" i="17"/>
  <c r="B295" i="17"/>
  <c r="A295" i="17"/>
  <c r="T294" i="17"/>
  <c r="S294" i="17"/>
  <c r="R294" i="17"/>
  <c r="Q294" i="17"/>
  <c r="P294" i="17"/>
  <c r="O294" i="17"/>
  <c r="N294" i="17"/>
  <c r="M294" i="17"/>
  <c r="L294" i="17"/>
  <c r="K294" i="17"/>
  <c r="J294" i="17"/>
  <c r="I294" i="17"/>
  <c r="H294" i="17"/>
  <c r="G294" i="17"/>
  <c r="F294" i="17"/>
  <c r="E294" i="17"/>
  <c r="D294" i="17"/>
  <c r="C294" i="17"/>
  <c r="B294" i="17"/>
  <c r="A294" i="17"/>
  <c r="T293" i="17"/>
  <c r="S293" i="17"/>
  <c r="R293" i="17"/>
  <c r="Q293" i="17"/>
  <c r="P293" i="17"/>
  <c r="O293" i="17"/>
  <c r="N293" i="17"/>
  <c r="M293" i="17"/>
  <c r="L293" i="17"/>
  <c r="K293" i="17"/>
  <c r="J293" i="17"/>
  <c r="I293" i="17"/>
  <c r="H293" i="17"/>
  <c r="G293" i="17"/>
  <c r="F293" i="17"/>
  <c r="E293" i="17"/>
  <c r="D293" i="17"/>
  <c r="C293" i="17"/>
  <c r="B293" i="17"/>
  <c r="A293" i="17"/>
  <c r="T292" i="17"/>
  <c r="S292" i="17"/>
  <c r="R292" i="17"/>
  <c r="Q292" i="17"/>
  <c r="P292" i="17"/>
  <c r="O292" i="17"/>
  <c r="N292" i="17"/>
  <c r="M292" i="17"/>
  <c r="L292" i="17"/>
  <c r="K292" i="17"/>
  <c r="J292" i="17"/>
  <c r="I292" i="17"/>
  <c r="H292" i="17"/>
  <c r="G292" i="17"/>
  <c r="F292" i="17"/>
  <c r="E292" i="17"/>
  <c r="D292" i="17"/>
  <c r="C292" i="17"/>
  <c r="B292" i="17"/>
  <c r="A292" i="17"/>
  <c r="T291" i="17"/>
  <c r="S291" i="17"/>
  <c r="R291" i="17"/>
  <c r="Q291" i="17"/>
  <c r="P291" i="17"/>
  <c r="O291" i="17"/>
  <c r="N291" i="17"/>
  <c r="M291" i="17"/>
  <c r="L291" i="17"/>
  <c r="K291" i="17"/>
  <c r="J291" i="17"/>
  <c r="I291" i="17"/>
  <c r="H291" i="17"/>
  <c r="G291" i="17"/>
  <c r="F291" i="17"/>
  <c r="E291" i="17"/>
  <c r="D291" i="17"/>
  <c r="C291" i="17"/>
  <c r="B291" i="17"/>
  <c r="A291" i="17"/>
  <c r="T290" i="17"/>
  <c r="S290" i="17"/>
  <c r="R290" i="17"/>
  <c r="Q290" i="17"/>
  <c r="P290" i="17"/>
  <c r="O290" i="17"/>
  <c r="N290" i="17"/>
  <c r="M290" i="17"/>
  <c r="L290" i="17"/>
  <c r="K290" i="17"/>
  <c r="J290" i="17"/>
  <c r="I290" i="17"/>
  <c r="H290" i="17"/>
  <c r="G290" i="17"/>
  <c r="F290" i="17"/>
  <c r="E290" i="17"/>
  <c r="D290" i="17"/>
  <c r="C290" i="17"/>
  <c r="B290" i="17"/>
  <c r="A290" i="17"/>
  <c r="T289" i="17"/>
  <c r="S289" i="17"/>
  <c r="R289" i="17"/>
  <c r="Q289" i="17"/>
  <c r="P289" i="17"/>
  <c r="O289" i="17"/>
  <c r="N289" i="17"/>
  <c r="M289" i="17"/>
  <c r="L289" i="17"/>
  <c r="K289" i="17"/>
  <c r="J289" i="17"/>
  <c r="I289" i="17"/>
  <c r="H289" i="17"/>
  <c r="G289" i="17"/>
  <c r="F289" i="17"/>
  <c r="E289" i="17"/>
  <c r="D289" i="17"/>
  <c r="C289" i="17"/>
  <c r="B289" i="17"/>
  <c r="A289" i="17"/>
  <c r="T288" i="17"/>
  <c r="S288" i="17"/>
  <c r="R288" i="17"/>
  <c r="Q288" i="17"/>
  <c r="P288" i="17"/>
  <c r="O288" i="17"/>
  <c r="N288" i="17"/>
  <c r="M288" i="17"/>
  <c r="L288" i="17"/>
  <c r="K288" i="17"/>
  <c r="J288" i="17"/>
  <c r="I288" i="17"/>
  <c r="H288" i="17"/>
  <c r="G288" i="17"/>
  <c r="F288" i="17"/>
  <c r="E288" i="17"/>
  <c r="D288" i="17"/>
  <c r="C288" i="17"/>
  <c r="B288" i="17"/>
  <c r="A288" i="17"/>
  <c r="T287" i="17"/>
  <c r="S287" i="17"/>
  <c r="R287" i="17"/>
  <c r="Q287" i="17"/>
  <c r="P287" i="17"/>
  <c r="O287" i="17"/>
  <c r="N287" i="17"/>
  <c r="M287" i="17"/>
  <c r="L287" i="17"/>
  <c r="K287" i="17"/>
  <c r="J287" i="17"/>
  <c r="I287" i="17"/>
  <c r="H287" i="17"/>
  <c r="G287" i="17"/>
  <c r="F287" i="17"/>
  <c r="E287" i="17"/>
  <c r="D287" i="17"/>
  <c r="C287" i="17"/>
  <c r="B287" i="17"/>
  <c r="A287" i="17"/>
  <c r="T286" i="17"/>
  <c r="S286" i="17"/>
  <c r="R286" i="17"/>
  <c r="Q286" i="17"/>
  <c r="P286" i="17"/>
  <c r="O286" i="17"/>
  <c r="N286" i="17"/>
  <c r="M286" i="17"/>
  <c r="L286" i="17"/>
  <c r="K286" i="17"/>
  <c r="J286" i="17"/>
  <c r="I286" i="17"/>
  <c r="H286" i="17"/>
  <c r="G286" i="17"/>
  <c r="F286" i="17"/>
  <c r="E286" i="17"/>
  <c r="D286" i="17"/>
  <c r="C286" i="17"/>
  <c r="B286" i="17"/>
  <c r="A286" i="17"/>
  <c r="T285" i="17"/>
  <c r="S285" i="17"/>
  <c r="R285" i="17"/>
  <c r="Q285" i="17"/>
  <c r="P285" i="17"/>
  <c r="O285" i="17"/>
  <c r="N285" i="17"/>
  <c r="M285" i="17"/>
  <c r="L285" i="17"/>
  <c r="K285" i="17"/>
  <c r="J285" i="17"/>
  <c r="I285" i="17"/>
  <c r="H285" i="17"/>
  <c r="G285" i="17"/>
  <c r="F285" i="17"/>
  <c r="E285" i="17"/>
  <c r="D285" i="17"/>
  <c r="C285" i="17"/>
  <c r="B285" i="17"/>
  <c r="A285" i="17"/>
  <c r="T284" i="17"/>
  <c r="S284" i="17"/>
  <c r="R284" i="17"/>
  <c r="Q284" i="17"/>
  <c r="P284" i="17"/>
  <c r="O284" i="17"/>
  <c r="N284" i="17"/>
  <c r="M284" i="17"/>
  <c r="L284" i="17"/>
  <c r="K284" i="17"/>
  <c r="J284" i="17"/>
  <c r="I284" i="17"/>
  <c r="H284" i="17"/>
  <c r="G284" i="17"/>
  <c r="F284" i="17"/>
  <c r="E284" i="17"/>
  <c r="D284" i="17"/>
  <c r="C284" i="17"/>
  <c r="B284" i="17"/>
  <c r="A284" i="17"/>
  <c r="T283" i="17"/>
  <c r="S283" i="17"/>
  <c r="R283" i="17"/>
  <c r="Q283" i="17"/>
  <c r="P283" i="17"/>
  <c r="O283" i="17"/>
  <c r="N283" i="17"/>
  <c r="M283" i="17"/>
  <c r="L283" i="17"/>
  <c r="K283" i="17"/>
  <c r="J283" i="17"/>
  <c r="I283" i="17"/>
  <c r="H283" i="17"/>
  <c r="G283" i="17"/>
  <c r="F283" i="17"/>
  <c r="E283" i="17"/>
  <c r="D283" i="17"/>
  <c r="C283" i="17"/>
  <c r="B283" i="17"/>
  <c r="A283" i="17"/>
  <c r="T282" i="17"/>
  <c r="S282" i="17"/>
  <c r="R282" i="17"/>
  <c r="Q282" i="17"/>
  <c r="P282" i="17"/>
  <c r="O282" i="17"/>
  <c r="N282" i="17"/>
  <c r="M282" i="17"/>
  <c r="L282" i="17"/>
  <c r="K282" i="17"/>
  <c r="J282" i="17"/>
  <c r="I282" i="17"/>
  <c r="H282" i="17"/>
  <c r="G282" i="17"/>
  <c r="F282" i="17"/>
  <c r="E282" i="17"/>
  <c r="D282" i="17"/>
  <c r="C282" i="17"/>
  <c r="B282" i="17"/>
  <c r="A282" i="17"/>
  <c r="T281" i="17"/>
  <c r="S281" i="17"/>
  <c r="R281" i="17"/>
  <c r="Q281" i="17"/>
  <c r="P281" i="17"/>
  <c r="O281" i="17"/>
  <c r="N281" i="17"/>
  <c r="M281" i="17"/>
  <c r="L281" i="17"/>
  <c r="K281" i="17"/>
  <c r="J281" i="17"/>
  <c r="I281" i="17"/>
  <c r="H281" i="17"/>
  <c r="G281" i="17"/>
  <c r="F281" i="17"/>
  <c r="E281" i="17"/>
  <c r="D281" i="17"/>
  <c r="C281" i="17"/>
  <c r="B281" i="17"/>
  <c r="A281" i="17"/>
  <c r="T280" i="17"/>
  <c r="S280" i="17"/>
  <c r="R280" i="17"/>
  <c r="Q280" i="17"/>
  <c r="P280" i="17"/>
  <c r="O280" i="17"/>
  <c r="N280" i="17"/>
  <c r="M280" i="17"/>
  <c r="L280" i="17"/>
  <c r="K280" i="17"/>
  <c r="J280" i="17"/>
  <c r="I280" i="17"/>
  <c r="H280" i="17"/>
  <c r="G280" i="17"/>
  <c r="F280" i="17"/>
  <c r="E280" i="17"/>
  <c r="D280" i="17"/>
  <c r="C280" i="17"/>
  <c r="B280" i="17"/>
  <c r="A280" i="17"/>
  <c r="T279" i="17"/>
  <c r="S279" i="17"/>
  <c r="R279" i="17"/>
  <c r="Q279" i="17"/>
  <c r="P279" i="17"/>
  <c r="O279" i="17"/>
  <c r="N279" i="17"/>
  <c r="M279" i="17"/>
  <c r="L279" i="17"/>
  <c r="K279" i="17"/>
  <c r="J279" i="17"/>
  <c r="I279" i="17"/>
  <c r="H279" i="17"/>
  <c r="G279" i="17"/>
  <c r="F279" i="17"/>
  <c r="E279" i="17"/>
  <c r="D279" i="17"/>
  <c r="C279" i="17"/>
  <c r="B279" i="17"/>
  <c r="A279" i="17"/>
  <c r="T278" i="17"/>
  <c r="S278" i="17"/>
  <c r="R278" i="17"/>
  <c r="Q278" i="17"/>
  <c r="P278" i="17"/>
  <c r="O278" i="17"/>
  <c r="N278" i="17"/>
  <c r="M278" i="17"/>
  <c r="L278" i="17"/>
  <c r="K278" i="17"/>
  <c r="J278" i="17"/>
  <c r="I278" i="17"/>
  <c r="H278" i="17"/>
  <c r="G278" i="17"/>
  <c r="F278" i="17"/>
  <c r="E278" i="17"/>
  <c r="D278" i="17"/>
  <c r="C278" i="17"/>
  <c r="B278" i="17"/>
  <c r="A278" i="17"/>
  <c r="T277" i="17"/>
  <c r="S277" i="17"/>
  <c r="R277" i="17"/>
  <c r="Q277" i="17"/>
  <c r="P277" i="17"/>
  <c r="O277" i="17"/>
  <c r="N277" i="17"/>
  <c r="M277" i="17"/>
  <c r="L277" i="17"/>
  <c r="K277" i="17"/>
  <c r="J277" i="17"/>
  <c r="I277" i="17"/>
  <c r="H277" i="17"/>
  <c r="G277" i="17"/>
  <c r="F277" i="17"/>
  <c r="E277" i="17"/>
  <c r="D277" i="17"/>
  <c r="C277" i="17"/>
  <c r="B277" i="17"/>
  <c r="A277" i="17"/>
  <c r="T276" i="17"/>
  <c r="S276" i="17"/>
  <c r="R276" i="17"/>
  <c r="Q276" i="17"/>
  <c r="P276" i="17"/>
  <c r="O276" i="17"/>
  <c r="N276" i="17"/>
  <c r="M276" i="17"/>
  <c r="L276" i="17"/>
  <c r="K276" i="17"/>
  <c r="J276" i="17"/>
  <c r="I276" i="17"/>
  <c r="H276" i="17"/>
  <c r="G276" i="17"/>
  <c r="F276" i="17"/>
  <c r="E276" i="17"/>
  <c r="D276" i="17"/>
  <c r="C276" i="17"/>
  <c r="B276" i="17"/>
  <c r="A276" i="17"/>
  <c r="T275" i="17"/>
  <c r="S275" i="17"/>
  <c r="R275" i="17"/>
  <c r="Q275" i="17"/>
  <c r="P275" i="17"/>
  <c r="O275" i="17"/>
  <c r="N275" i="17"/>
  <c r="M275" i="17"/>
  <c r="L275" i="17"/>
  <c r="K275" i="17"/>
  <c r="J275" i="17"/>
  <c r="I275" i="17"/>
  <c r="H275" i="17"/>
  <c r="G275" i="17"/>
  <c r="F275" i="17"/>
  <c r="E275" i="17"/>
  <c r="D275" i="17"/>
  <c r="C275" i="17"/>
  <c r="B275" i="17"/>
  <c r="A275" i="17"/>
  <c r="T274" i="17"/>
  <c r="S274" i="17"/>
  <c r="R274" i="17"/>
  <c r="Q274" i="17"/>
  <c r="P274" i="17"/>
  <c r="O274" i="17"/>
  <c r="N274" i="17"/>
  <c r="M274" i="17"/>
  <c r="L274" i="17"/>
  <c r="K274" i="17"/>
  <c r="J274" i="17"/>
  <c r="I274" i="17"/>
  <c r="H274" i="17"/>
  <c r="G274" i="17"/>
  <c r="F274" i="17"/>
  <c r="E274" i="17"/>
  <c r="D274" i="17"/>
  <c r="C274" i="17"/>
  <c r="B274" i="17"/>
  <c r="A274" i="17"/>
  <c r="T273" i="17"/>
  <c r="S273" i="17"/>
  <c r="R273" i="17"/>
  <c r="Q273" i="17"/>
  <c r="P273" i="17"/>
  <c r="O273" i="17"/>
  <c r="N273" i="17"/>
  <c r="M273" i="17"/>
  <c r="L273" i="17"/>
  <c r="K273" i="17"/>
  <c r="J273" i="17"/>
  <c r="I273" i="17"/>
  <c r="H273" i="17"/>
  <c r="G273" i="17"/>
  <c r="F273" i="17"/>
  <c r="E273" i="17"/>
  <c r="D273" i="17"/>
  <c r="C273" i="17"/>
  <c r="B273" i="17"/>
  <c r="A273" i="17"/>
  <c r="T272" i="17"/>
  <c r="S272" i="17"/>
  <c r="R272" i="17"/>
  <c r="Q272" i="17"/>
  <c r="P272" i="17"/>
  <c r="O272" i="17"/>
  <c r="N272" i="17"/>
  <c r="M272" i="17"/>
  <c r="L272" i="17"/>
  <c r="K272" i="17"/>
  <c r="J272" i="17"/>
  <c r="I272" i="17"/>
  <c r="H272" i="17"/>
  <c r="G272" i="17"/>
  <c r="F272" i="17"/>
  <c r="E272" i="17"/>
  <c r="D272" i="17"/>
  <c r="C272" i="17"/>
  <c r="B272" i="17"/>
  <c r="A272" i="17"/>
  <c r="T271" i="17"/>
  <c r="S271" i="17"/>
  <c r="R271" i="17"/>
  <c r="Q271" i="17"/>
  <c r="P271" i="17"/>
  <c r="O271" i="17"/>
  <c r="N271" i="17"/>
  <c r="M271" i="17"/>
  <c r="L271" i="17"/>
  <c r="K271" i="17"/>
  <c r="J271" i="17"/>
  <c r="I271" i="17"/>
  <c r="H271" i="17"/>
  <c r="G271" i="17"/>
  <c r="F271" i="17"/>
  <c r="E271" i="17"/>
  <c r="D271" i="17"/>
  <c r="C271" i="17"/>
  <c r="B271" i="17"/>
  <c r="A271" i="17"/>
  <c r="T270" i="17"/>
  <c r="S270" i="17"/>
  <c r="R270" i="17"/>
  <c r="Q270" i="17"/>
  <c r="P270" i="17"/>
  <c r="O270" i="17"/>
  <c r="N270" i="17"/>
  <c r="M270" i="17"/>
  <c r="L270" i="17"/>
  <c r="K270" i="17"/>
  <c r="J270" i="17"/>
  <c r="I270" i="17"/>
  <c r="H270" i="17"/>
  <c r="G270" i="17"/>
  <c r="F270" i="17"/>
  <c r="E270" i="17"/>
  <c r="D270" i="17"/>
  <c r="C270" i="17"/>
  <c r="B270" i="17"/>
  <c r="A270" i="17"/>
  <c r="T269" i="17"/>
  <c r="S269" i="17"/>
  <c r="R269" i="17"/>
  <c r="Q269" i="17"/>
  <c r="P269" i="17"/>
  <c r="O269" i="17"/>
  <c r="N269" i="17"/>
  <c r="M269" i="17"/>
  <c r="L269" i="17"/>
  <c r="K269" i="17"/>
  <c r="J269" i="17"/>
  <c r="I269" i="17"/>
  <c r="H269" i="17"/>
  <c r="G269" i="17"/>
  <c r="F269" i="17"/>
  <c r="E269" i="17"/>
  <c r="D269" i="17"/>
  <c r="C269" i="17"/>
  <c r="B269" i="17"/>
  <c r="A269" i="17"/>
  <c r="T268" i="17"/>
  <c r="S268" i="17"/>
  <c r="R268" i="17"/>
  <c r="Q268" i="17"/>
  <c r="P268" i="17"/>
  <c r="O268" i="17"/>
  <c r="N268" i="17"/>
  <c r="M268" i="17"/>
  <c r="L268" i="17"/>
  <c r="K268" i="17"/>
  <c r="J268" i="17"/>
  <c r="I268" i="17"/>
  <c r="H268" i="17"/>
  <c r="G268" i="17"/>
  <c r="F268" i="17"/>
  <c r="E268" i="17"/>
  <c r="D268" i="17"/>
  <c r="C268" i="17"/>
  <c r="B268" i="17"/>
  <c r="A268" i="17"/>
  <c r="T267" i="17"/>
  <c r="S267" i="17"/>
  <c r="R267" i="17"/>
  <c r="Q267" i="17"/>
  <c r="P267" i="17"/>
  <c r="O267" i="17"/>
  <c r="N267" i="17"/>
  <c r="M267" i="17"/>
  <c r="L267" i="17"/>
  <c r="K267" i="17"/>
  <c r="J267" i="17"/>
  <c r="I267" i="17"/>
  <c r="H267" i="17"/>
  <c r="G267" i="17"/>
  <c r="F267" i="17"/>
  <c r="E267" i="17"/>
  <c r="D267" i="17"/>
  <c r="C267" i="17"/>
  <c r="B267" i="17"/>
  <c r="A267" i="17"/>
  <c r="T266" i="17"/>
  <c r="S266" i="17"/>
  <c r="R266" i="17"/>
  <c r="Q266" i="17"/>
  <c r="P266" i="17"/>
  <c r="O266" i="17"/>
  <c r="N266" i="17"/>
  <c r="M266" i="17"/>
  <c r="L266" i="17"/>
  <c r="K266" i="17"/>
  <c r="J266" i="17"/>
  <c r="I266" i="17"/>
  <c r="H266" i="17"/>
  <c r="G266" i="17"/>
  <c r="F266" i="17"/>
  <c r="E266" i="17"/>
  <c r="D266" i="17"/>
  <c r="C266" i="17"/>
  <c r="B266" i="17"/>
  <c r="A266" i="17"/>
  <c r="T265" i="17"/>
  <c r="S265" i="17"/>
  <c r="R265" i="17"/>
  <c r="Q265" i="17"/>
  <c r="P265" i="17"/>
  <c r="O265" i="17"/>
  <c r="N265" i="17"/>
  <c r="M265" i="17"/>
  <c r="L265" i="17"/>
  <c r="K265" i="17"/>
  <c r="J265" i="17"/>
  <c r="I265" i="17"/>
  <c r="H265" i="17"/>
  <c r="G265" i="17"/>
  <c r="F265" i="17"/>
  <c r="E265" i="17"/>
  <c r="D265" i="17"/>
  <c r="C265" i="17"/>
  <c r="B265" i="17"/>
  <c r="A265" i="17"/>
  <c r="T264" i="17"/>
  <c r="S264" i="17"/>
  <c r="R264" i="17"/>
  <c r="Q264" i="17"/>
  <c r="P264" i="17"/>
  <c r="O264" i="17"/>
  <c r="N264" i="17"/>
  <c r="M264" i="17"/>
  <c r="L264" i="17"/>
  <c r="K264" i="17"/>
  <c r="J264" i="17"/>
  <c r="I264" i="17"/>
  <c r="H264" i="17"/>
  <c r="G264" i="17"/>
  <c r="F264" i="17"/>
  <c r="E264" i="17"/>
  <c r="D264" i="17"/>
  <c r="C264" i="17"/>
  <c r="B264" i="17"/>
  <c r="A264" i="17"/>
  <c r="T263" i="17"/>
  <c r="S263" i="17"/>
  <c r="R263" i="17"/>
  <c r="Q263" i="17"/>
  <c r="P263" i="17"/>
  <c r="O263" i="17"/>
  <c r="N263" i="17"/>
  <c r="M263" i="17"/>
  <c r="L263" i="17"/>
  <c r="K263" i="17"/>
  <c r="J263" i="17"/>
  <c r="I263" i="17"/>
  <c r="H263" i="17"/>
  <c r="G263" i="17"/>
  <c r="F263" i="17"/>
  <c r="E263" i="17"/>
  <c r="D263" i="17"/>
  <c r="C263" i="17"/>
  <c r="B263" i="17"/>
  <c r="A263" i="17"/>
  <c r="T262" i="17"/>
  <c r="S262" i="17"/>
  <c r="R262" i="17"/>
  <c r="Q262" i="17"/>
  <c r="P262" i="17"/>
  <c r="O262" i="17"/>
  <c r="N262" i="17"/>
  <c r="M262" i="17"/>
  <c r="L262" i="17"/>
  <c r="K262" i="17"/>
  <c r="J262" i="17"/>
  <c r="I262" i="17"/>
  <c r="H262" i="17"/>
  <c r="G262" i="17"/>
  <c r="F262" i="17"/>
  <c r="E262" i="17"/>
  <c r="D262" i="17"/>
  <c r="C262" i="17"/>
  <c r="B262" i="17"/>
  <c r="A262" i="17"/>
  <c r="T261" i="17"/>
  <c r="S261" i="17"/>
  <c r="R261" i="17"/>
  <c r="Q261" i="17"/>
  <c r="P261" i="17"/>
  <c r="O261" i="17"/>
  <c r="N261" i="17"/>
  <c r="M261" i="17"/>
  <c r="L261" i="17"/>
  <c r="K261" i="17"/>
  <c r="J261" i="17"/>
  <c r="I261" i="17"/>
  <c r="H261" i="17"/>
  <c r="G261" i="17"/>
  <c r="F261" i="17"/>
  <c r="E261" i="17"/>
  <c r="D261" i="17"/>
  <c r="C261" i="17"/>
  <c r="B261" i="17"/>
  <c r="A261" i="17"/>
  <c r="T260" i="17"/>
  <c r="S260" i="17"/>
  <c r="R260" i="17"/>
  <c r="Q260" i="17"/>
  <c r="P260" i="17"/>
  <c r="O260" i="17"/>
  <c r="N260" i="17"/>
  <c r="M260" i="17"/>
  <c r="L260" i="17"/>
  <c r="K260" i="17"/>
  <c r="J260" i="17"/>
  <c r="I260" i="17"/>
  <c r="H260" i="17"/>
  <c r="G260" i="17"/>
  <c r="F260" i="17"/>
  <c r="E260" i="17"/>
  <c r="D260" i="17"/>
  <c r="C260" i="17"/>
  <c r="B260" i="17"/>
  <c r="A260" i="17"/>
  <c r="T259" i="17"/>
  <c r="S259" i="17"/>
  <c r="R259" i="17"/>
  <c r="Q259" i="17"/>
  <c r="P259" i="17"/>
  <c r="O259" i="17"/>
  <c r="N259" i="17"/>
  <c r="M259" i="17"/>
  <c r="L259" i="17"/>
  <c r="K259" i="17"/>
  <c r="J259" i="17"/>
  <c r="I259" i="17"/>
  <c r="H259" i="17"/>
  <c r="G259" i="17"/>
  <c r="F259" i="17"/>
  <c r="E259" i="17"/>
  <c r="D259" i="17"/>
  <c r="C259" i="17"/>
  <c r="B259" i="17"/>
  <c r="A259" i="17"/>
  <c r="T258" i="17"/>
  <c r="S258" i="17"/>
  <c r="R258" i="17"/>
  <c r="Q258" i="17"/>
  <c r="P258" i="17"/>
  <c r="O258" i="17"/>
  <c r="N258" i="17"/>
  <c r="M258" i="17"/>
  <c r="L258" i="17"/>
  <c r="K258" i="17"/>
  <c r="J258" i="17"/>
  <c r="I258" i="17"/>
  <c r="H258" i="17"/>
  <c r="G258" i="17"/>
  <c r="F258" i="17"/>
  <c r="E258" i="17"/>
  <c r="D258" i="17"/>
  <c r="C258" i="17"/>
  <c r="B258" i="17"/>
  <c r="A258" i="17"/>
  <c r="T257" i="17"/>
  <c r="S257" i="17"/>
  <c r="R257" i="17"/>
  <c r="Q257" i="17"/>
  <c r="P257" i="17"/>
  <c r="O257" i="17"/>
  <c r="N257" i="17"/>
  <c r="M257" i="17"/>
  <c r="L257" i="17"/>
  <c r="K257" i="17"/>
  <c r="J257" i="17"/>
  <c r="I257" i="17"/>
  <c r="H257" i="17"/>
  <c r="G257" i="17"/>
  <c r="F257" i="17"/>
  <c r="E257" i="17"/>
  <c r="D257" i="17"/>
  <c r="C257" i="17"/>
  <c r="B257" i="17"/>
  <c r="A257" i="17"/>
  <c r="T256" i="17"/>
  <c r="S256" i="17"/>
  <c r="R256" i="17"/>
  <c r="Q256" i="17"/>
  <c r="P256" i="17"/>
  <c r="O256" i="17"/>
  <c r="N256" i="17"/>
  <c r="M256" i="17"/>
  <c r="L256" i="17"/>
  <c r="K256" i="17"/>
  <c r="J256" i="17"/>
  <c r="I256" i="17"/>
  <c r="H256" i="17"/>
  <c r="G256" i="17"/>
  <c r="F256" i="17"/>
  <c r="E256" i="17"/>
  <c r="D256" i="17"/>
  <c r="C256" i="17"/>
  <c r="B256" i="17"/>
  <c r="A256" i="17"/>
  <c r="T255" i="17"/>
  <c r="S255" i="17"/>
  <c r="R255" i="17"/>
  <c r="Q255" i="17"/>
  <c r="P255" i="17"/>
  <c r="O255" i="17"/>
  <c r="N255" i="17"/>
  <c r="M255" i="17"/>
  <c r="L255" i="17"/>
  <c r="K255" i="17"/>
  <c r="J255" i="17"/>
  <c r="I255" i="17"/>
  <c r="H255" i="17"/>
  <c r="G255" i="17"/>
  <c r="F255" i="17"/>
  <c r="E255" i="17"/>
  <c r="D255" i="17"/>
  <c r="C255" i="17"/>
  <c r="B255" i="17"/>
  <c r="A255" i="17"/>
  <c r="T254" i="17"/>
  <c r="S254" i="17"/>
  <c r="R254" i="17"/>
  <c r="Q254" i="17"/>
  <c r="P254" i="17"/>
  <c r="O254" i="17"/>
  <c r="N254" i="17"/>
  <c r="M254" i="17"/>
  <c r="L254" i="17"/>
  <c r="K254" i="17"/>
  <c r="J254" i="17"/>
  <c r="I254" i="17"/>
  <c r="H254" i="17"/>
  <c r="G254" i="17"/>
  <c r="F254" i="17"/>
  <c r="E254" i="17"/>
  <c r="D254" i="17"/>
  <c r="C254" i="17"/>
  <c r="B254" i="17"/>
  <c r="A254" i="17"/>
  <c r="T253" i="17"/>
  <c r="S253" i="17"/>
  <c r="R253" i="17"/>
  <c r="Q253" i="17"/>
  <c r="P253" i="17"/>
  <c r="O253" i="17"/>
  <c r="N253" i="17"/>
  <c r="M253" i="17"/>
  <c r="L253" i="17"/>
  <c r="K253" i="17"/>
  <c r="J253" i="17"/>
  <c r="I253" i="17"/>
  <c r="H253" i="17"/>
  <c r="G253" i="17"/>
  <c r="F253" i="17"/>
  <c r="E253" i="17"/>
  <c r="D253" i="17"/>
  <c r="C253" i="17"/>
  <c r="B253" i="17"/>
  <c r="A253" i="17"/>
  <c r="T252" i="17"/>
  <c r="S252" i="17"/>
  <c r="R252" i="17"/>
  <c r="Q252" i="17"/>
  <c r="P252" i="17"/>
  <c r="O252" i="17"/>
  <c r="N252" i="17"/>
  <c r="M252" i="17"/>
  <c r="L252" i="17"/>
  <c r="K252" i="17"/>
  <c r="J252" i="17"/>
  <c r="I252" i="17"/>
  <c r="H252" i="17"/>
  <c r="G252" i="17"/>
  <c r="F252" i="17"/>
  <c r="E252" i="17"/>
  <c r="D252" i="17"/>
  <c r="C252" i="17"/>
  <c r="B252" i="17"/>
  <c r="A252" i="17"/>
  <c r="T251" i="17"/>
  <c r="S251" i="17"/>
  <c r="R251" i="17"/>
  <c r="Q251" i="17"/>
  <c r="P251" i="17"/>
  <c r="O251" i="17"/>
  <c r="N251" i="17"/>
  <c r="M251" i="17"/>
  <c r="L251" i="17"/>
  <c r="K251" i="17"/>
  <c r="J251" i="17"/>
  <c r="I251" i="17"/>
  <c r="H251" i="17"/>
  <c r="G251" i="17"/>
  <c r="F251" i="17"/>
  <c r="E251" i="17"/>
  <c r="D251" i="17"/>
  <c r="C251" i="17"/>
  <c r="B251" i="17"/>
  <c r="A251" i="17"/>
  <c r="T250" i="17"/>
  <c r="S250" i="17"/>
  <c r="R250" i="17"/>
  <c r="Q250" i="17"/>
  <c r="P250" i="17"/>
  <c r="O250" i="17"/>
  <c r="N250" i="17"/>
  <c r="M250" i="17"/>
  <c r="L250" i="17"/>
  <c r="K250" i="17"/>
  <c r="J250" i="17"/>
  <c r="I250" i="17"/>
  <c r="H250" i="17"/>
  <c r="G250" i="17"/>
  <c r="F250" i="17"/>
  <c r="E250" i="17"/>
  <c r="D250" i="17"/>
  <c r="C250" i="17"/>
  <c r="B250" i="17"/>
  <c r="A250" i="17"/>
  <c r="T249" i="17"/>
  <c r="S249" i="17"/>
  <c r="R249" i="17"/>
  <c r="Q249" i="17"/>
  <c r="P249" i="17"/>
  <c r="O249" i="17"/>
  <c r="N249" i="17"/>
  <c r="M249" i="17"/>
  <c r="L249" i="17"/>
  <c r="K249" i="17"/>
  <c r="J249" i="17"/>
  <c r="I249" i="17"/>
  <c r="H249" i="17"/>
  <c r="G249" i="17"/>
  <c r="F249" i="17"/>
  <c r="E249" i="17"/>
  <c r="D249" i="17"/>
  <c r="C249" i="17"/>
  <c r="B249" i="17"/>
  <c r="A249" i="17"/>
  <c r="T248" i="17"/>
  <c r="S248" i="17"/>
  <c r="R248" i="17"/>
  <c r="Q248" i="17"/>
  <c r="P248" i="17"/>
  <c r="O248" i="17"/>
  <c r="N248" i="17"/>
  <c r="M248" i="17"/>
  <c r="L248" i="17"/>
  <c r="K248" i="17"/>
  <c r="J248" i="17"/>
  <c r="I248" i="17"/>
  <c r="H248" i="17"/>
  <c r="G248" i="17"/>
  <c r="F248" i="17"/>
  <c r="E248" i="17"/>
  <c r="D248" i="17"/>
  <c r="C248" i="17"/>
  <c r="B248" i="17"/>
  <c r="A248" i="17"/>
  <c r="T247" i="17"/>
  <c r="S247" i="17"/>
  <c r="R247" i="17"/>
  <c r="Q247" i="17"/>
  <c r="P247" i="17"/>
  <c r="O247" i="17"/>
  <c r="N247" i="17"/>
  <c r="M247" i="17"/>
  <c r="L247" i="17"/>
  <c r="K247" i="17"/>
  <c r="J247" i="17"/>
  <c r="I247" i="17"/>
  <c r="H247" i="17"/>
  <c r="G247" i="17"/>
  <c r="F247" i="17"/>
  <c r="E247" i="17"/>
  <c r="D247" i="17"/>
  <c r="C247" i="17"/>
  <c r="B247" i="17"/>
  <c r="A247" i="17"/>
  <c r="T246" i="17"/>
  <c r="S246" i="17"/>
  <c r="R246" i="17"/>
  <c r="Q246" i="17"/>
  <c r="P246" i="17"/>
  <c r="O246" i="17"/>
  <c r="N246" i="17"/>
  <c r="M246" i="17"/>
  <c r="L246" i="17"/>
  <c r="K246" i="17"/>
  <c r="J246" i="17"/>
  <c r="I246" i="17"/>
  <c r="H246" i="17"/>
  <c r="G246" i="17"/>
  <c r="F246" i="17"/>
  <c r="E246" i="17"/>
  <c r="D246" i="17"/>
  <c r="C246" i="17"/>
  <c r="B246" i="17"/>
  <c r="A246" i="17"/>
  <c r="T245" i="17"/>
  <c r="S245" i="17"/>
  <c r="R245" i="17"/>
  <c r="Q245" i="17"/>
  <c r="P245" i="17"/>
  <c r="O245" i="17"/>
  <c r="N245" i="17"/>
  <c r="M245" i="17"/>
  <c r="L245" i="17"/>
  <c r="K245" i="17"/>
  <c r="J245" i="17"/>
  <c r="I245" i="17"/>
  <c r="H245" i="17"/>
  <c r="G245" i="17"/>
  <c r="F245" i="17"/>
  <c r="E245" i="17"/>
  <c r="D245" i="17"/>
  <c r="C245" i="17"/>
  <c r="B245" i="17"/>
  <c r="A245" i="17"/>
  <c r="T244" i="17"/>
  <c r="S244" i="17"/>
  <c r="R244" i="17"/>
  <c r="Q244" i="17"/>
  <c r="P244" i="17"/>
  <c r="O244" i="17"/>
  <c r="N244" i="17"/>
  <c r="M244" i="17"/>
  <c r="L244" i="17"/>
  <c r="K244" i="17"/>
  <c r="J244" i="17"/>
  <c r="I244" i="17"/>
  <c r="H244" i="17"/>
  <c r="G244" i="17"/>
  <c r="F244" i="17"/>
  <c r="E244" i="17"/>
  <c r="D244" i="17"/>
  <c r="C244" i="17"/>
  <c r="B244" i="17"/>
  <c r="A244" i="17"/>
  <c r="T243" i="17"/>
  <c r="S243" i="17"/>
  <c r="R243" i="17"/>
  <c r="Q243" i="17"/>
  <c r="P243" i="17"/>
  <c r="O243" i="17"/>
  <c r="N243" i="17"/>
  <c r="M243" i="17"/>
  <c r="L243" i="17"/>
  <c r="K243" i="17"/>
  <c r="J243" i="17"/>
  <c r="I243" i="17"/>
  <c r="H243" i="17"/>
  <c r="G243" i="17"/>
  <c r="F243" i="17"/>
  <c r="E243" i="17"/>
  <c r="D243" i="17"/>
  <c r="C243" i="17"/>
  <c r="B243" i="17"/>
  <c r="A243" i="17"/>
  <c r="T242" i="17"/>
  <c r="S242" i="17"/>
  <c r="R242" i="17"/>
  <c r="Q242" i="17"/>
  <c r="P242" i="17"/>
  <c r="O242" i="17"/>
  <c r="N242" i="17"/>
  <c r="M242" i="17"/>
  <c r="L242" i="17"/>
  <c r="K242" i="17"/>
  <c r="J242" i="17"/>
  <c r="I242" i="17"/>
  <c r="H242" i="17"/>
  <c r="G242" i="17"/>
  <c r="F242" i="17"/>
  <c r="E242" i="17"/>
  <c r="D242" i="17"/>
  <c r="C242" i="17"/>
  <c r="B242" i="17"/>
  <c r="A242" i="17"/>
  <c r="T241" i="17"/>
  <c r="S241" i="17"/>
  <c r="R241" i="17"/>
  <c r="Q241" i="17"/>
  <c r="P241" i="17"/>
  <c r="O241" i="17"/>
  <c r="N241" i="17"/>
  <c r="M241" i="17"/>
  <c r="L241" i="17"/>
  <c r="K241" i="17"/>
  <c r="J241" i="17"/>
  <c r="I241" i="17"/>
  <c r="H241" i="17"/>
  <c r="G241" i="17"/>
  <c r="F241" i="17"/>
  <c r="E241" i="17"/>
  <c r="D241" i="17"/>
  <c r="C241" i="17"/>
  <c r="B241" i="17"/>
  <c r="A241" i="17"/>
  <c r="T240" i="17"/>
  <c r="S240" i="17"/>
  <c r="R240" i="17"/>
  <c r="Q240" i="17"/>
  <c r="P240" i="17"/>
  <c r="O240" i="17"/>
  <c r="N240" i="17"/>
  <c r="M240" i="17"/>
  <c r="L240" i="17"/>
  <c r="K240" i="17"/>
  <c r="J240" i="17"/>
  <c r="I240" i="17"/>
  <c r="H240" i="17"/>
  <c r="G240" i="17"/>
  <c r="F240" i="17"/>
  <c r="E240" i="17"/>
  <c r="D240" i="17"/>
  <c r="C240" i="17"/>
  <c r="B240" i="17"/>
  <c r="A240" i="17"/>
  <c r="T239" i="17"/>
  <c r="S239" i="17"/>
  <c r="R239" i="17"/>
  <c r="Q239" i="17"/>
  <c r="P239" i="17"/>
  <c r="O239" i="17"/>
  <c r="N239" i="17"/>
  <c r="M239" i="17"/>
  <c r="L239" i="17"/>
  <c r="K239" i="17"/>
  <c r="J239" i="17"/>
  <c r="I239" i="17"/>
  <c r="H239" i="17"/>
  <c r="G239" i="17"/>
  <c r="F239" i="17"/>
  <c r="E239" i="17"/>
  <c r="D239" i="17"/>
  <c r="C239" i="17"/>
  <c r="B239" i="17"/>
  <c r="A239" i="17"/>
  <c r="T238" i="17"/>
  <c r="S238" i="17"/>
  <c r="R238" i="17"/>
  <c r="Q238" i="17"/>
  <c r="P238" i="17"/>
  <c r="O238" i="17"/>
  <c r="N238" i="17"/>
  <c r="M238" i="17"/>
  <c r="L238" i="17"/>
  <c r="K238" i="17"/>
  <c r="J238" i="17"/>
  <c r="I238" i="17"/>
  <c r="H238" i="17"/>
  <c r="G238" i="17"/>
  <c r="F238" i="17"/>
  <c r="E238" i="17"/>
  <c r="D238" i="17"/>
  <c r="C238" i="17"/>
  <c r="B238" i="17"/>
  <c r="A238" i="17"/>
  <c r="T237" i="17"/>
  <c r="S237" i="17"/>
  <c r="R237" i="17"/>
  <c r="Q237" i="17"/>
  <c r="P237" i="17"/>
  <c r="O237" i="17"/>
  <c r="N237" i="17"/>
  <c r="M237" i="17"/>
  <c r="L237" i="17"/>
  <c r="K237" i="17"/>
  <c r="J237" i="17"/>
  <c r="I237" i="17"/>
  <c r="H237" i="17"/>
  <c r="G237" i="17"/>
  <c r="F237" i="17"/>
  <c r="E237" i="17"/>
  <c r="D237" i="17"/>
  <c r="C237" i="17"/>
  <c r="B237" i="17"/>
  <c r="A237" i="17"/>
  <c r="T236" i="17"/>
  <c r="S236" i="17"/>
  <c r="R236" i="17"/>
  <c r="Q236" i="17"/>
  <c r="P236" i="17"/>
  <c r="O236" i="17"/>
  <c r="N236" i="17"/>
  <c r="M236" i="17"/>
  <c r="L236" i="17"/>
  <c r="K236" i="17"/>
  <c r="J236" i="17"/>
  <c r="I236" i="17"/>
  <c r="H236" i="17"/>
  <c r="G236" i="17"/>
  <c r="F236" i="17"/>
  <c r="E236" i="17"/>
  <c r="D236" i="17"/>
  <c r="C236" i="17"/>
  <c r="B236" i="17"/>
  <c r="A236" i="17"/>
  <c r="T235" i="17"/>
  <c r="S235" i="17"/>
  <c r="R235" i="17"/>
  <c r="Q235" i="17"/>
  <c r="P235" i="17"/>
  <c r="O235" i="17"/>
  <c r="N235" i="17"/>
  <c r="M235" i="17"/>
  <c r="L235" i="17"/>
  <c r="K235" i="17"/>
  <c r="J235" i="17"/>
  <c r="I235" i="17"/>
  <c r="H235" i="17"/>
  <c r="G235" i="17"/>
  <c r="F235" i="17"/>
  <c r="E235" i="17"/>
  <c r="D235" i="17"/>
  <c r="C235" i="17"/>
  <c r="B235" i="17"/>
  <c r="A235" i="17"/>
  <c r="T234" i="17"/>
  <c r="S234" i="17"/>
  <c r="R234" i="17"/>
  <c r="Q234" i="17"/>
  <c r="P234" i="17"/>
  <c r="O234" i="17"/>
  <c r="N234" i="17"/>
  <c r="M234" i="17"/>
  <c r="L234" i="17"/>
  <c r="K234" i="17"/>
  <c r="J234" i="17"/>
  <c r="I234" i="17"/>
  <c r="H234" i="17"/>
  <c r="G234" i="17"/>
  <c r="F234" i="17"/>
  <c r="E234" i="17"/>
  <c r="D234" i="17"/>
  <c r="C234" i="17"/>
  <c r="B234" i="17"/>
  <c r="A234" i="17"/>
  <c r="T233" i="17"/>
  <c r="S233" i="17"/>
  <c r="R233" i="17"/>
  <c r="Q233" i="17"/>
  <c r="P233" i="17"/>
  <c r="O233" i="17"/>
  <c r="N233" i="17"/>
  <c r="M233" i="17"/>
  <c r="L233" i="17"/>
  <c r="K233" i="17"/>
  <c r="J233" i="17"/>
  <c r="I233" i="17"/>
  <c r="H233" i="17"/>
  <c r="G233" i="17"/>
  <c r="F233" i="17"/>
  <c r="E233" i="17"/>
  <c r="D233" i="17"/>
  <c r="C233" i="17"/>
  <c r="B233" i="17"/>
  <c r="A233" i="17"/>
  <c r="T232" i="17"/>
  <c r="S232" i="17"/>
  <c r="R232" i="17"/>
  <c r="Q232" i="17"/>
  <c r="P232" i="17"/>
  <c r="O232" i="17"/>
  <c r="N232" i="17"/>
  <c r="M232" i="17"/>
  <c r="L232" i="17"/>
  <c r="K232" i="17"/>
  <c r="J232" i="17"/>
  <c r="I232" i="17"/>
  <c r="H232" i="17"/>
  <c r="G232" i="17"/>
  <c r="F232" i="17"/>
  <c r="E232" i="17"/>
  <c r="D232" i="17"/>
  <c r="C232" i="17"/>
  <c r="B232" i="17"/>
  <c r="A232" i="17"/>
  <c r="T231" i="17"/>
  <c r="S231" i="17"/>
  <c r="R231" i="17"/>
  <c r="Q231" i="17"/>
  <c r="P231" i="17"/>
  <c r="O231" i="17"/>
  <c r="N231" i="17"/>
  <c r="M231" i="17"/>
  <c r="L231" i="17"/>
  <c r="K231" i="17"/>
  <c r="J231" i="17"/>
  <c r="I231" i="17"/>
  <c r="H231" i="17"/>
  <c r="G231" i="17"/>
  <c r="F231" i="17"/>
  <c r="E231" i="17"/>
  <c r="D231" i="17"/>
  <c r="C231" i="17"/>
  <c r="B231" i="17"/>
  <c r="A231" i="17"/>
  <c r="T230" i="17"/>
  <c r="S230" i="17"/>
  <c r="R230" i="17"/>
  <c r="Q230" i="17"/>
  <c r="P230" i="17"/>
  <c r="O230" i="17"/>
  <c r="N230" i="17"/>
  <c r="M230" i="17"/>
  <c r="L230" i="17"/>
  <c r="K230" i="17"/>
  <c r="J230" i="17"/>
  <c r="I230" i="17"/>
  <c r="H230" i="17"/>
  <c r="G230" i="17"/>
  <c r="F230" i="17"/>
  <c r="E230" i="17"/>
  <c r="D230" i="17"/>
  <c r="C230" i="17"/>
  <c r="B230" i="17"/>
  <c r="A230" i="17"/>
  <c r="T229" i="17"/>
  <c r="S229" i="17"/>
  <c r="R229" i="17"/>
  <c r="Q229" i="17"/>
  <c r="P229" i="17"/>
  <c r="O229" i="17"/>
  <c r="N229" i="17"/>
  <c r="M229" i="17"/>
  <c r="L229" i="17"/>
  <c r="K229" i="17"/>
  <c r="J229" i="17"/>
  <c r="I229" i="17"/>
  <c r="H229" i="17"/>
  <c r="G229" i="17"/>
  <c r="F229" i="17"/>
  <c r="E229" i="17"/>
  <c r="D229" i="17"/>
  <c r="C229" i="17"/>
  <c r="B229" i="17"/>
  <c r="A229" i="17"/>
  <c r="T228" i="17"/>
  <c r="S228" i="17"/>
  <c r="R228" i="17"/>
  <c r="Q228" i="17"/>
  <c r="P228" i="17"/>
  <c r="O228" i="17"/>
  <c r="N228" i="17"/>
  <c r="M228" i="17"/>
  <c r="L228" i="17"/>
  <c r="K228" i="17"/>
  <c r="J228" i="17"/>
  <c r="I228" i="17"/>
  <c r="H228" i="17"/>
  <c r="G228" i="17"/>
  <c r="F228" i="17"/>
  <c r="E228" i="17"/>
  <c r="D228" i="17"/>
  <c r="C228" i="17"/>
  <c r="B228" i="17"/>
  <c r="A228" i="17"/>
  <c r="T227" i="17"/>
  <c r="S227" i="17"/>
  <c r="R227" i="17"/>
  <c r="Q227" i="17"/>
  <c r="P227" i="17"/>
  <c r="O227" i="17"/>
  <c r="N227" i="17"/>
  <c r="M227" i="17"/>
  <c r="L227" i="17"/>
  <c r="K227" i="17"/>
  <c r="J227" i="17"/>
  <c r="I227" i="17"/>
  <c r="H227" i="17"/>
  <c r="G227" i="17"/>
  <c r="F227" i="17"/>
  <c r="E227" i="17"/>
  <c r="D227" i="17"/>
  <c r="C227" i="17"/>
  <c r="B227" i="17"/>
  <c r="A227" i="17"/>
  <c r="T226" i="17"/>
  <c r="S226" i="17"/>
  <c r="R226" i="17"/>
  <c r="Q226" i="17"/>
  <c r="P226" i="17"/>
  <c r="O226" i="17"/>
  <c r="N226" i="17"/>
  <c r="M226" i="17"/>
  <c r="L226" i="17"/>
  <c r="K226" i="17"/>
  <c r="J226" i="17"/>
  <c r="I226" i="17"/>
  <c r="H226" i="17"/>
  <c r="G226" i="17"/>
  <c r="F226" i="17"/>
  <c r="E226" i="17"/>
  <c r="D226" i="17"/>
  <c r="C226" i="17"/>
  <c r="B226" i="17"/>
  <c r="A226" i="17"/>
  <c r="T225" i="17"/>
  <c r="S225" i="17"/>
  <c r="R225" i="17"/>
  <c r="Q225" i="17"/>
  <c r="P225" i="17"/>
  <c r="O225" i="17"/>
  <c r="N225" i="17"/>
  <c r="M225" i="17"/>
  <c r="L225" i="17"/>
  <c r="K225" i="17"/>
  <c r="J225" i="17"/>
  <c r="I225" i="17"/>
  <c r="H225" i="17"/>
  <c r="G225" i="17"/>
  <c r="F225" i="17"/>
  <c r="E225" i="17"/>
  <c r="D225" i="17"/>
  <c r="C225" i="17"/>
  <c r="B225" i="17"/>
  <c r="A225" i="17"/>
  <c r="T224" i="17"/>
  <c r="S224" i="17"/>
  <c r="R224" i="17"/>
  <c r="Q224" i="17"/>
  <c r="P224" i="17"/>
  <c r="O224" i="17"/>
  <c r="N224" i="17"/>
  <c r="M224" i="17"/>
  <c r="L224" i="17"/>
  <c r="K224" i="17"/>
  <c r="J224" i="17"/>
  <c r="I224" i="17"/>
  <c r="H224" i="17"/>
  <c r="G224" i="17"/>
  <c r="F224" i="17"/>
  <c r="E224" i="17"/>
  <c r="D224" i="17"/>
  <c r="C224" i="17"/>
  <c r="B224" i="17"/>
  <c r="A224" i="17"/>
  <c r="T223" i="17"/>
  <c r="S223" i="17"/>
  <c r="R223" i="17"/>
  <c r="Q223" i="17"/>
  <c r="P223" i="17"/>
  <c r="O223" i="17"/>
  <c r="N223" i="17"/>
  <c r="M223" i="17"/>
  <c r="L223" i="17"/>
  <c r="K223" i="17"/>
  <c r="J223" i="17"/>
  <c r="I223" i="17"/>
  <c r="H223" i="17"/>
  <c r="G223" i="17"/>
  <c r="F223" i="17"/>
  <c r="E223" i="17"/>
  <c r="D223" i="17"/>
  <c r="C223" i="17"/>
  <c r="B223" i="17"/>
  <c r="A223" i="17"/>
  <c r="T222" i="17"/>
  <c r="S222" i="17"/>
  <c r="R222" i="17"/>
  <c r="Q222" i="17"/>
  <c r="P222" i="17"/>
  <c r="O222" i="17"/>
  <c r="N222" i="17"/>
  <c r="M222" i="17"/>
  <c r="L222" i="17"/>
  <c r="K222" i="17"/>
  <c r="J222" i="17"/>
  <c r="I222" i="17"/>
  <c r="H222" i="17"/>
  <c r="G222" i="17"/>
  <c r="F222" i="17"/>
  <c r="E222" i="17"/>
  <c r="D222" i="17"/>
  <c r="C222" i="17"/>
  <c r="B222" i="17"/>
  <c r="A222" i="17"/>
  <c r="T221" i="17"/>
  <c r="S221" i="17"/>
  <c r="R221" i="17"/>
  <c r="Q221" i="17"/>
  <c r="P221" i="17"/>
  <c r="O221" i="17"/>
  <c r="N221" i="17"/>
  <c r="M221" i="17"/>
  <c r="L221" i="17"/>
  <c r="K221" i="17"/>
  <c r="J221" i="17"/>
  <c r="I221" i="17"/>
  <c r="H221" i="17"/>
  <c r="G221" i="17"/>
  <c r="F221" i="17"/>
  <c r="E221" i="17"/>
  <c r="D221" i="17"/>
  <c r="C221" i="17"/>
  <c r="B221" i="17"/>
  <c r="A221" i="17"/>
  <c r="T220" i="17"/>
  <c r="S220" i="17"/>
  <c r="R220" i="17"/>
  <c r="Q220" i="17"/>
  <c r="P220" i="17"/>
  <c r="O220" i="17"/>
  <c r="N220" i="17"/>
  <c r="M220" i="17"/>
  <c r="L220" i="17"/>
  <c r="K220" i="17"/>
  <c r="J220" i="17"/>
  <c r="I220" i="17"/>
  <c r="H220" i="17"/>
  <c r="G220" i="17"/>
  <c r="F220" i="17"/>
  <c r="E220" i="17"/>
  <c r="D220" i="17"/>
  <c r="C220" i="17"/>
  <c r="B220" i="17"/>
  <c r="A220" i="17"/>
  <c r="T219" i="17"/>
  <c r="S219" i="17"/>
  <c r="R219" i="17"/>
  <c r="Q219" i="17"/>
  <c r="P219" i="17"/>
  <c r="O219" i="17"/>
  <c r="N219" i="17"/>
  <c r="M219" i="17"/>
  <c r="L219" i="17"/>
  <c r="K219" i="17"/>
  <c r="J219" i="17"/>
  <c r="I219" i="17"/>
  <c r="H219" i="17"/>
  <c r="G219" i="17"/>
  <c r="F219" i="17"/>
  <c r="E219" i="17"/>
  <c r="D219" i="17"/>
  <c r="C219" i="17"/>
  <c r="B219" i="17"/>
  <c r="A219" i="17"/>
  <c r="T218" i="17"/>
  <c r="S218" i="17"/>
  <c r="R218" i="17"/>
  <c r="Q218" i="17"/>
  <c r="P218" i="17"/>
  <c r="O218" i="17"/>
  <c r="N218" i="17"/>
  <c r="M218" i="17"/>
  <c r="L218" i="17"/>
  <c r="K218" i="17"/>
  <c r="J218" i="17"/>
  <c r="I218" i="17"/>
  <c r="H218" i="17"/>
  <c r="G218" i="17"/>
  <c r="F218" i="17"/>
  <c r="E218" i="17"/>
  <c r="D218" i="17"/>
  <c r="C218" i="17"/>
  <c r="B218" i="17"/>
  <c r="A218" i="17"/>
  <c r="T217" i="17"/>
  <c r="S217" i="17"/>
  <c r="R217" i="17"/>
  <c r="Q217" i="17"/>
  <c r="P217" i="17"/>
  <c r="O217" i="17"/>
  <c r="N217" i="17"/>
  <c r="M217" i="17"/>
  <c r="L217" i="17"/>
  <c r="K217" i="17"/>
  <c r="J217" i="17"/>
  <c r="I217" i="17"/>
  <c r="H217" i="17"/>
  <c r="G217" i="17"/>
  <c r="F217" i="17"/>
  <c r="E217" i="17"/>
  <c r="D217" i="17"/>
  <c r="C217" i="17"/>
  <c r="B217" i="17"/>
  <c r="A217" i="17"/>
  <c r="T216" i="17"/>
  <c r="S216" i="17"/>
  <c r="R216" i="17"/>
  <c r="Q216" i="17"/>
  <c r="P216" i="17"/>
  <c r="O216" i="17"/>
  <c r="N216" i="17"/>
  <c r="M216" i="17"/>
  <c r="L216" i="17"/>
  <c r="K216" i="17"/>
  <c r="J216" i="17"/>
  <c r="I216" i="17"/>
  <c r="H216" i="17"/>
  <c r="G216" i="17"/>
  <c r="F216" i="17"/>
  <c r="E216" i="17"/>
  <c r="D216" i="17"/>
  <c r="C216" i="17"/>
  <c r="B216" i="17"/>
  <c r="A216" i="17"/>
  <c r="T215" i="17"/>
  <c r="S215" i="17"/>
  <c r="R215" i="17"/>
  <c r="Q215" i="17"/>
  <c r="P215" i="17"/>
  <c r="O215" i="17"/>
  <c r="N215" i="17"/>
  <c r="M215" i="17"/>
  <c r="L215" i="17"/>
  <c r="K215" i="17"/>
  <c r="J215" i="17"/>
  <c r="I215" i="17"/>
  <c r="H215" i="17"/>
  <c r="G215" i="17"/>
  <c r="F215" i="17"/>
  <c r="E215" i="17"/>
  <c r="D215" i="17"/>
  <c r="C215" i="17"/>
  <c r="B215" i="17"/>
  <c r="A215" i="17"/>
  <c r="T214" i="17"/>
  <c r="S214" i="17"/>
  <c r="R214" i="17"/>
  <c r="Q214" i="17"/>
  <c r="P214" i="17"/>
  <c r="O214" i="17"/>
  <c r="N214" i="17"/>
  <c r="M214" i="17"/>
  <c r="L214" i="17"/>
  <c r="K214" i="17"/>
  <c r="J214" i="17"/>
  <c r="I214" i="17"/>
  <c r="H214" i="17"/>
  <c r="G214" i="17"/>
  <c r="F214" i="17"/>
  <c r="E214" i="17"/>
  <c r="D214" i="17"/>
  <c r="C214" i="17"/>
  <c r="B214" i="17"/>
  <c r="A214" i="17"/>
  <c r="T213" i="17"/>
  <c r="S213" i="17"/>
  <c r="R213" i="17"/>
  <c r="Q213" i="17"/>
  <c r="P213" i="17"/>
  <c r="O213" i="17"/>
  <c r="N213" i="17"/>
  <c r="M213" i="17"/>
  <c r="L213" i="17"/>
  <c r="K213" i="17"/>
  <c r="J213" i="17"/>
  <c r="I213" i="17"/>
  <c r="H213" i="17"/>
  <c r="G213" i="17"/>
  <c r="F213" i="17"/>
  <c r="E213" i="17"/>
  <c r="D213" i="17"/>
  <c r="C213" i="17"/>
  <c r="B213" i="17"/>
  <c r="A213" i="17"/>
  <c r="T212" i="17"/>
  <c r="S212" i="17"/>
  <c r="R212" i="17"/>
  <c r="Q212" i="17"/>
  <c r="P212" i="17"/>
  <c r="O212" i="17"/>
  <c r="N212" i="17"/>
  <c r="M212" i="17"/>
  <c r="L212" i="17"/>
  <c r="K212" i="17"/>
  <c r="J212" i="17"/>
  <c r="I212" i="17"/>
  <c r="H212" i="17"/>
  <c r="G212" i="17"/>
  <c r="F212" i="17"/>
  <c r="E212" i="17"/>
  <c r="D212" i="17"/>
  <c r="C212" i="17"/>
  <c r="B212" i="17"/>
  <c r="A212" i="17"/>
  <c r="T211" i="17"/>
  <c r="S211" i="17"/>
  <c r="R211" i="17"/>
  <c r="Q211" i="17"/>
  <c r="P211" i="17"/>
  <c r="O211" i="17"/>
  <c r="N211" i="17"/>
  <c r="M211" i="17"/>
  <c r="L211" i="17"/>
  <c r="K211" i="17"/>
  <c r="J211" i="17"/>
  <c r="I211" i="17"/>
  <c r="H211" i="17"/>
  <c r="G211" i="17"/>
  <c r="F211" i="17"/>
  <c r="E211" i="17"/>
  <c r="D211" i="17"/>
  <c r="C211" i="17"/>
  <c r="B211" i="17"/>
  <c r="A211" i="17"/>
  <c r="T210" i="17"/>
  <c r="S210" i="17"/>
  <c r="R210" i="17"/>
  <c r="Q210" i="17"/>
  <c r="P210" i="17"/>
  <c r="O210" i="17"/>
  <c r="N210" i="17"/>
  <c r="M210" i="17"/>
  <c r="L210" i="17"/>
  <c r="K210" i="17"/>
  <c r="J210" i="17"/>
  <c r="I210" i="17"/>
  <c r="H210" i="17"/>
  <c r="G210" i="17"/>
  <c r="F210" i="17"/>
  <c r="E210" i="17"/>
  <c r="D210" i="17"/>
  <c r="C210" i="17"/>
  <c r="B210" i="17"/>
  <c r="A210" i="17"/>
  <c r="T209" i="17"/>
  <c r="S209" i="17"/>
  <c r="R209" i="17"/>
  <c r="Q209" i="17"/>
  <c r="P209" i="17"/>
  <c r="O209" i="17"/>
  <c r="N209" i="17"/>
  <c r="M209" i="17"/>
  <c r="L209" i="17"/>
  <c r="K209" i="17"/>
  <c r="J209" i="17"/>
  <c r="I209" i="17"/>
  <c r="H209" i="17"/>
  <c r="G209" i="17"/>
  <c r="F209" i="17"/>
  <c r="E209" i="17"/>
  <c r="D209" i="17"/>
  <c r="C209" i="17"/>
  <c r="B209" i="17"/>
  <c r="A209" i="17"/>
  <c r="T208" i="17"/>
  <c r="S208" i="17"/>
  <c r="R208" i="17"/>
  <c r="Q208" i="17"/>
  <c r="P208" i="17"/>
  <c r="O208" i="17"/>
  <c r="N208" i="17"/>
  <c r="M208" i="17"/>
  <c r="L208" i="17"/>
  <c r="K208" i="17"/>
  <c r="J208" i="17"/>
  <c r="I208" i="17"/>
  <c r="H208" i="17"/>
  <c r="G208" i="17"/>
  <c r="F208" i="17"/>
  <c r="E208" i="17"/>
  <c r="D208" i="17"/>
  <c r="C208" i="17"/>
  <c r="B208" i="17"/>
  <c r="A208" i="17"/>
  <c r="T207" i="17"/>
  <c r="S207" i="17"/>
  <c r="R207" i="17"/>
  <c r="Q207" i="17"/>
  <c r="P207" i="17"/>
  <c r="O207" i="17"/>
  <c r="N207" i="17"/>
  <c r="M207" i="17"/>
  <c r="L207" i="17"/>
  <c r="K207" i="17"/>
  <c r="J207" i="17"/>
  <c r="I207" i="17"/>
  <c r="H207" i="17"/>
  <c r="G207" i="17"/>
  <c r="F207" i="17"/>
  <c r="E207" i="17"/>
  <c r="D207" i="17"/>
  <c r="C207" i="17"/>
  <c r="B207" i="17"/>
  <c r="A207" i="17"/>
  <c r="T206" i="17"/>
  <c r="S206" i="17"/>
  <c r="R206" i="17"/>
  <c r="Q206" i="17"/>
  <c r="P206" i="17"/>
  <c r="O206" i="17"/>
  <c r="N206" i="17"/>
  <c r="M206" i="17"/>
  <c r="L206" i="17"/>
  <c r="K206" i="17"/>
  <c r="J206" i="17"/>
  <c r="I206" i="17"/>
  <c r="H206" i="17"/>
  <c r="G206" i="17"/>
  <c r="F206" i="17"/>
  <c r="E206" i="17"/>
  <c r="D206" i="17"/>
  <c r="C206" i="17"/>
  <c r="B206" i="17"/>
  <c r="A206" i="17"/>
  <c r="T205" i="17"/>
  <c r="S205" i="17"/>
  <c r="R205" i="17"/>
  <c r="Q205" i="17"/>
  <c r="P205" i="17"/>
  <c r="O205" i="17"/>
  <c r="N205" i="17"/>
  <c r="M205" i="17"/>
  <c r="L205" i="17"/>
  <c r="K205" i="17"/>
  <c r="J205" i="17"/>
  <c r="I205" i="17"/>
  <c r="H205" i="17"/>
  <c r="G205" i="17"/>
  <c r="F205" i="17"/>
  <c r="E205" i="17"/>
  <c r="D205" i="17"/>
  <c r="C205" i="17"/>
  <c r="B205" i="17"/>
  <c r="A205" i="17"/>
  <c r="T204" i="17"/>
  <c r="S204" i="17"/>
  <c r="R204" i="17"/>
  <c r="Q204" i="17"/>
  <c r="P204" i="17"/>
  <c r="O204" i="17"/>
  <c r="N204" i="17"/>
  <c r="M204" i="17"/>
  <c r="L204" i="17"/>
  <c r="K204" i="17"/>
  <c r="J204" i="17"/>
  <c r="I204" i="17"/>
  <c r="H204" i="17"/>
  <c r="G204" i="17"/>
  <c r="F204" i="17"/>
  <c r="E204" i="17"/>
  <c r="D204" i="17"/>
  <c r="C204" i="17"/>
  <c r="B204" i="17"/>
  <c r="A204" i="17"/>
  <c r="T203" i="17"/>
  <c r="S203" i="17"/>
  <c r="R203" i="17"/>
  <c r="Q203" i="17"/>
  <c r="P203" i="17"/>
  <c r="O203" i="17"/>
  <c r="N203" i="17"/>
  <c r="M203" i="17"/>
  <c r="L203" i="17"/>
  <c r="K203" i="17"/>
  <c r="J203" i="17"/>
  <c r="I203" i="17"/>
  <c r="H203" i="17"/>
  <c r="G203" i="17"/>
  <c r="F203" i="17"/>
  <c r="E203" i="17"/>
  <c r="D203" i="17"/>
  <c r="C203" i="17"/>
  <c r="B203" i="17"/>
  <c r="A203" i="17"/>
  <c r="T202" i="17"/>
  <c r="S202" i="17"/>
  <c r="R202" i="17"/>
  <c r="Q202" i="17"/>
  <c r="P202" i="17"/>
  <c r="O202" i="17"/>
  <c r="N202" i="17"/>
  <c r="M202" i="17"/>
  <c r="L202" i="17"/>
  <c r="K202" i="17"/>
  <c r="J202" i="17"/>
  <c r="I202" i="17"/>
  <c r="H202" i="17"/>
  <c r="G202" i="17"/>
  <c r="F202" i="17"/>
  <c r="E202" i="17"/>
  <c r="D202" i="17"/>
  <c r="C202" i="17"/>
  <c r="B202" i="17"/>
  <c r="A202" i="17"/>
  <c r="T201" i="17"/>
  <c r="S201" i="17"/>
  <c r="R201" i="17"/>
  <c r="Q201" i="17"/>
  <c r="P201" i="17"/>
  <c r="O201" i="17"/>
  <c r="N201" i="17"/>
  <c r="M201" i="17"/>
  <c r="L201" i="17"/>
  <c r="K201" i="17"/>
  <c r="J201" i="17"/>
  <c r="I201" i="17"/>
  <c r="H201" i="17"/>
  <c r="G201" i="17"/>
  <c r="F201" i="17"/>
  <c r="E201" i="17"/>
  <c r="D201" i="17"/>
  <c r="C201" i="17"/>
  <c r="B201" i="17"/>
  <c r="A201" i="17"/>
  <c r="T200" i="17"/>
  <c r="S200" i="17"/>
  <c r="R200" i="17"/>
  <c r="Q200" i="17"/>
  <c r="P200" i="17"/>
  <c r="O200" i="17"/>
  <c r="N200" i="17"/>
  <c r="M200" i="17"/>
  <c r="L200" i="17"/>
  <c r="K200" i="17"/>
  <c r="J200" i="17"/>
  <c r="I200" i="17"/>
  <c r="H200" i="17"/>
  <c r="G200" i="17"/>
  <c r="F200" i="17"/>
  <c r="E200" i="17"/>
  <c r="D200" i="17"/>
  <c r="C200" i="17"/>
  <c r="B200" i="17"/>
  <c r="A200" i="17"/>
  <c r="T199" i="17"/>
  <c r="S199" i="17"/>
  <c r="R199" i="17"/>
  <c r="Q199" i="17"/>
  <c r="P199" i="17"/>
  <c r="O199" i="17"/>
  <c r="N199" i="17"/>
  <c r="M199" i="17"/>
  <c r="L199" i="17"/>
  <c r="K199" i="17"/>
  <c r="J199" i="17"/>
  <c r="I199" i="17"/>
  <c r="H199" i="17"/>
  <c r="G199" i="17"/>
  <c r="F199" i="17"/>
  <c r="E199" i="17"/>
  <c r="D199" i="17"/>
  <c r="C199" i="17"/>
  <c r="B199" i="17"/>
  <c r="A199" i="17"/>
  <c r="T198" i="17"/>
  <c r="S198" i="17"/>
  <c r="R198" i="17"/>
  <c r="Q198" i="17"/>
  <c r="P198" i="17"/>
  <c r="O198" i="17"/>
  <c r="N198" i="17"/>
  <c r="M198" i="17"/>
  <c r="L198" i="17"/>
  <c r="K198" i="17"/>
  <c r="J198" i="17"/>
  <c r="I198" i="17"/>
  <c r="H198" i="17"/>
  <c r="G198" i="17"/>
  <c r="F198" i="17"/>
  <c r="E198" i="17"/>
  <c r="D198" i="17"/>
  <c r="C198" i="17"/>
  <c r="B198" i="17"/>
  <c r="A198" i="17"/>
  <c r="T197" i="17"/>
  <c r="S197" i="17"/>
  <c r="R197" i="17"/>
  <c r="Q197" i="17"/>
  <c r="P197" i="17"/>
  <c r="O197" i="17"/>
  <c r="N197" i="17"/>
  <c r="M197" i="17"/>
  <c r="L197" i="17"/>
  <c r="K197" i="17"/>
  <c r="J197" i="17"/>
  <c r="I197" i="17"/>
  <c r="H197" i="17"/>
  <c r="G197" i="17"/>
  <c r="F197" i="17"/>
  <c r="E197" i="17"/>
  <c r="D197" i="17"/>
  <c r="C197" i="17"/>
  <c r="B197" i="17"/>
  <c r="A197" i="17"/>
  <c r="T196" i="17"/>
  <c r="S196" i="17"/>
  <c r="R196" i="17"/>
  <c r="Q196" i="17"/>
  <c r="P196" i="17"/>
  <c r="O196" i="17"/>
  <c r="N196" i="17"/>
  <c r="M196" i="17"/>
  <c r="L196" i="17"/>
  <c r="K196" i="17"/>
  <c r="J196" i="17"/>
  <c r="I196" i="17"/>
  <c r="H196" i="17"/>
  <c r="G196" i="17"/>
  <c r="F196" i="17"/>
  <c r="E196" i="17"/>
  <c r="D196" i="17"/>
  <c r="C196" i="17"/>
  <c r="B196" i="17"/>
  <c r="A196" i="17"/>
  <c r="T195" i="17"/>
  <c r="S195" i="17"/>
  <c r="R195" i="17"/>
  <c r="Q195" i="17"/>
  <c r="P195" i="17"/>
  <c r="O195" i="17"/>
  <c r="N195" i="17"/>
  <c r="M195" i="17"/>
  <c r="L195" i="17"/>
  <c r="K195" i="17"/>
  <c r="J195" i="17"/>
  <c r="I195" i="17"/>
  <c r="H195" i="17"/>
  <c r="G195" i="17"/>
  <c r="F195" i="17"/>
  <c r="E195" i="17"/>
  <c r="D195" i="17"/>
  <c r="C195" i="17"/>
  <c r="B195" i="17"/>
  <c r="A195" i="17"/>
  <c r="T194" i="17"/>
  <c r="S194" i="17"/>
  <c r="R194" i="17"/>
  <c r="Q194" i="17"/>
  <c r="P194" i="17"/>
  <c r="O194" i="17"/>
  <c r="N194" i="17"/>
  <c r="M194" i="17"/>
  <c r="L194" i="17"/>
  <c r="K194" i="17"/>
  <c r="J194" i="17"/>
  <c r="I194" i="17"/>
  <c r="H194" i="17"/>
  <c r="G194" i="17"/>
  <c r="F194" i="17"/>
  <c r="E194" i="17"/>
  <c r="D194" i="17"/>
  <c r="C194" i="17"/>
  <c r="B194" i="17"/>
  <c r="A194" i="17"/>
  <c r="T193" i="17"/>
  <c r="S193" i="17"/>
  <c r="R193" i="17"/>
  <c r="Q193" i="17"/>
  <c r="P193" i="17"/>
  <c r="O193" i="17"/>
  <c r="N193" i="17"/>
  <c r="M193" i="17"/>
  <c r="L193" i="17"/>
  <c r="K193" i="17"/>
  <c r="J193" i="17"/>
  <c r="I193" i="17"/>
  <c r="H193" i="17"/>
  <c r="G193" i="17"/>
  <c r="F193" i="17"/>
  <c r="E193" i="17"/>
  <c r="D193" i="17"/>
  <c r="C193" i="17"/>
  <c r="B193" i="17"/>
  <c r="A193" i="17"/>
  <c r="T192" i="17"/>
  <c r="S192" i="17"/>
  <c r="R192" i="17"/>
  <c r="Q192" i="17"/>
  <c r="P192" i="17"/>
  <c r="O192" i="17"/>
  <c r="N192" i="17"/>
  <c r="M192" i="17"/>
  <c r="L192" i="17"/>
  <c r="K192" i="17"/>
  <c r="J192" i="17"/>
  <c r="I192" i="17"/>
  <c r="H192" i="17"/>
  <c r="G192" i="17"/>
  <c r="F192" i="17"/>
  <c r="E192" i="17"/>
  <c r="D192" i="17"/>
  <c r="C192" i="17"/>
  <c r="B192" i="17"/>
  <c r="A192" i="17"/>
  <c r="T191" i="17"/>
  <c r="S191" i="17"/>
  <c r="R191" i="17"/>
  <c r="Q191" i="17"/>
  <c r="P191" i="17"/>
  <c r="O191" i="17"/>
  <c r="N191" i="17"/>
  <c r="M191" i="17"/>
  <c r="L191" i="17"/>
  <c r="K191" i="17"/>
  <c r="J191" i="17"/>
  <c r="I191" i="17"/>
  <c r="H191" i="17"/>
  <c r="G191" i="17"/>
  <c r="F191" i="17"/>
  <c r="E191" i="17"/>
  <c r="D191" i="17"/>
  <c r="C191" i="17"/>
  <c r="B191" i="17"/>
  <c r="A191" i="17"/>
  <c r="T190" i="17"/>
  <c r="S190" i="17"/>
  <c r="R190" i="17"/>
  <c r="Q190" i="17"/>
  <c r="P190" i="17"/>
  <c r="O190" i="17"/>
  <c r="N190" i="17"/>
  <c r="M190" i="17"/>
  <c r="L190" i="17"/>
  <c r="K190" i="17"/>
  <c r="J190" i="17"/>
  <c r="I190" i="17"/>
  <c r="H190" i="17"/>
  <c r="G190" i="17"/>
  <c r="F190" i="17"/>
  <c r="E190" i="17"/>
  <c r="D190" i="17"/>
  <c r="C190" i="17"/>
  <c r="B190" i="17"/>
  <c r="A190" i="17"/>
  <c r="T189" i="17"/>
  <c r="S189" i="17"/>
  <c r="R189" i="17"/>
  <c r="Q189" i="17"/>
  <c r="P189" i="17"/>
  <c r="O189" i="17"/>
  <c r="N189" i="17"/>
  <c r="M189" i="17"/>
  <c r="L189" i="17"/>
  <c r="K189" i="17"/>
  <c r="J189" i="17"/>
  <c r="I189" i="17"/>
  <c r="H189" i="17"/>
  <c r="G189" i="17"/>
  <c r="F189" i="17"/>
  <c r="E189" i="17"/>
  <c r="D189" i="17"/>
  <c r="C189" i="17"/>
  <c r="B189" i="17"/>
  <c r="A189" i="17"/>
  <c r="T188" i="17"/>
  <c r="S188" i="17"/>
  <c r="R188" i="17"/>
  <c r="Q188" i="17"/>
  <c r="P188" i="17"/>
  <c r="O188" i="17"/>
  <c r="N188" i="17"/>
  <c r="M188" i="17"/>
  <c r="L188" i="17"/>
  <c r="K188" i="17"/>
  <c r="J188" i="17"/>
  <c r="I188" i="17"/>
  <c r="H188" i="17"/>
  <c r="G188" i="17"/>
  <c r="F188" i="17"/>
  <c r="E188" i="17"/>
  <c r="D188" i="17"/>
  <c r="C188" i="17"/>
  <c r="B188" i="17"/>
  <c r="A188" i="17"/>
  <c r="T187" i="17"/>
  <c r="S187" i="17"/>
  <c r="R187" i="17"/>
  <c r="Q187" i="17"/>
  <c r="P187" i="17"/>
  <c r="O187" i="17"/>
  <c r="N187" i="17"/>
  <c r="M187" i="17"/>
  <c r="L187" i="17"/>
  <c r="K187" i="17"/>
  <c r="J187" i="17"/>
  <c r="I187" i="17"/>
  <c r="H187" i="17"/>
  <c r="G187" i="17"/>
  <c r="F187" i="17"/>
  <c r="E187" i="17"/>
  <c r="D187" i="17"/>
  <c r="C187" i="17"/>
  <c r="B187" i="17"/>
  <c r="A187" i="17"/>
  <c r="T186" i="17"/>
  <c r="S186" i="17"/>
  <c r="R186" i="17"/>
  <c r="Q186" i="17"/>
  <c r="P186" i="17"/>
  <c r="O186" i="17"/>
  <c r="N186" i="17"/>
  <c r="M186" i="17"/>
  <c r="L186" i="17"/>
  <c r="K186" i="17"/>
  <c r="J186" i="17"/>
  <c r="I186" i="17"/>
  <c r="H186" i="17"/>
  <c r="G186" i="17"/>
  <c r="F186" i="17"/>
  <c r="E186" i="17"/>
  <c r="D186" i="17"/>
  <c r="C186" i="17"/>
  <c r="B186" i="17"/>
  <c r="A186" i="17"/>
  <c r="T185" i="17"/>
  <c r="S185" i="17"/>
  <c r="R185" i="17"/>
  <c r="Q185" i="17"/>
  <c r="P185" i="17"/>
  <c r="O185" i="17"/>
  <c r="N185" i="17"/>
  <c r="M185" i="17"/>
  <c r="L185" i="17"/>
  <c r="K185" i="17"/>
  <c r="J185" i="17"/>
  <c r="I185" i="17"/>
  <c r="H185" i="17"/>
  <c r="G185" i="17"/>
  <c r="F185" i="17"/>
  <c r="E185" i="17"/>
  <c r="D185" i="17"/>
  <c r="C185" i="17"/>
  <c r="B185" i="17"/>
  <c r="A185" i="17"/>
  <c r="T184" i="17"/>
  <c r="S184" i="17"/>
  <c r="R184" i="17"/>
  <c r="Q184" i="17"/>
  <c r="P184" i="17"/>
  <c r="O184" i="17"/>
  <c r="N184" i="17"/>
  <c r="M184" i="17"/>
  <c r="L184" i="17"/>
  <c r="K184" i="17"/>
  <c r="J184" i="17"/>
  <c r="I184" i="17"/>
  <c r="H184" i="17"/>
  <c r="G184" i="17"/>
  <c r="F184" i="17"/>
  <c r="E184" i="17"/>
  <c r="D184" i="17"/>
  <c r="C184" i="17"/>
  <c r="B184" i="17"/>
  <c r="A184" i="17"/>
  <c r="T183" i="17"/>
  <c r="S183" i="17"/>
  <c r="R183" i="17"/>
  <c r="Q183" i="17"/>
  <c r="P183" i="17"/>
  <c r="O183" i="17"/>
  <c r="N183" i="17"/>
  <c r="M183" i="17"/>
  <c r="L183" i="17"/>
  <c r="K183" i="17"/>
  <c r="J183" i="17"/>
  <c r="I183" i="17"/>
  <c r="H183" i="17"/>
  <c r="G183" i="17"/>
  <c r="F183" i="17"/>
  <c r="E183" i="17"/>
  <c r="D183" i="17"/>
  <c r="C183" i="17"/>
  <c r="B183" i="17"/>
  <c r="A183" i="17"/>
  <c r="T182" i="17"/>
  <c r="S182" i="17"/>
  <c r="R182" i="17"/>
  <c r="Q182" i="17"/>
  <c r="P182" i="17"/>
  <c r="O182" i="17"/>
  <c r="N182" i="17"/>
  <c r="M182" i="17"/>
  <c r="L182" i="17"/>
  <c r="K182" i="17"/>
  <c r="J182" i="17"/>
  <c r="I182" i="17"/>
  <c r="H182" i="17"/>
  <c r="G182" i="17"/>
  <c r="F182" i="17"/>
  <c r="E182" i="17"/>
  <c r="D182" i="17"/>
  <c r="C182" i="17"/>
  <c r="B182" i="17"/>
  <c r="A182" i="17"/>
  <c r="T181" i="17"/>
  <c r="S181" i="17"/>
  <c r="R181" i="17"/>
  <c r="Q181" i="17"/>
  <c r="P181" i="17"/>
  <c r="O181" i="17"/>
  <c r="N181" i="17"/>
  <c r="M181" i="17"/>
  <c r="L181" i="17"/>
  <c r="K181" i="17"/>
  <c r="J181" i="17"/>
  <c r="I181" i="17"/>
  <c r="H181" i="17"/>
  <c r="G181" i="17"/>
  <c r="F181" i="17"/>
  <c r="E181" i="17"/>
  <c r="D181" i="17"/>
  <c r="C181" i="17"/>
  <c r="B181" i="17"/>
  <c r="A181" i="17"/>
  <c r="T180" i="17"/>
  <c r="S180" i="17"/>
  <c r="R180" i="17"/>
  <c r="Q180" i="17"/>
  <c r="P180" i="17"/>
  <c r="O180" i="17"/>
  <c r="N180" i="17"/>
  <c r="M180" i="17"/>
  <c r="L180" i="17"/>
  <c r="K180" i="17"/>
  <c r="J180" i="17"/>
  <c r="I180" i="17"/>
  <c r="H180" i="17"/>
  <c r="G180" i="17"/>
  <c r="F180" i="17"/>
  <c r="E180" i="17"/>
  <c r="D180" i="17"/>
  <c r="C180" i="17"/>
  <c r="B180" i="17"/>
  <c r="A180" i="17"/>
  <c r="T179" i="17"/>
  <c r="S179" i="17"/>
  <c r="R179" i="17"/>
  <c r="Q179" i="17"/>
  <c r="P179" i="17"/>
  <c r="O179" i="17"/>
  <c r="N179" i="17"/>
  <c r="M179" i="17"/>
  <c r="L179" i="17"/>
  <c r="K179" i="17"/>
  <c r="J179" i="17"/>
  <c r="I179" i="17"/>
  <c r="H179" i="17"/>
  <c r="G179" i="17"/>
  <c r="F179" i="17"/>
  <c r="E179" i="17"/>
  <c r="D179" i="17"/>
  <c r="C179" i="17"/>
  <c r="B179" i="17"/>
  <c r="A179" i="17"/>
  <c r="T178" i="17"/>
  <c r="S178" i="17"/>
  <c r="R178" i="17"/>
  <c r="Q178" i="17"/>
  <c r="P178" i="17"/>
  <c r="O178" i="17"/>
  <c r="N178" i="17"/>
  <c r="M178" i="17"/>
  <c r="L178" i="17"/>
  <c r="K178" i="17"/>
  <c r="J178" i="17"/>
  <c r="I178" i="17"/>
  <c r="H178" i="17"/>
  <c r="G178" i="17"/>
  <c r="F178" i="17"/>
  <c r="E178" i="17"/>
  <c r="D178" i="17"/>
  <c r="C178" i="17"/>
  <c r="B178" i="17"/>
  <c r="A178" i="17"/>
  <c r="T177" i="17"/>
  <c r="S177" i="17"/>
  <c r="R177" i="17"/>
  <c r="Q177" i="17"/>
  <c r="P177" i="17"/>
  <c r="O177" i="17"/>
  <c r="N177" i="17"/>
  <c r="M177" i="17"/>
  <c r="L177" i="17"/>
  <c r="K177" i="17"/>
  <c r="J177" i="17"/>
  <c r="I177" i="17"/>
  <c r="H177" i="17"/>
  <c r="G177" i="17"/>
  <c r="F177" i="17"/>
  <c r="E177" i="17"/>
  <c r="D177" i="17"/>
  <c r="C177" i="17"/>
  <c r="B177" i="17"/>
  <c r="A177" i="17"/>
  <c r="T176" i="17"/>
  <c r="S176" i="17"/>
  <c r="R176" i="17"/>
  <c r="Q176" i="17"/>
  <c r="P176" i="17"/>
  <c r="O176" i="17"/>
  <c r="N176" i="17"/>
  <c r="M176" i="17"/>
  <c r="L176" i="17"/>
  <c r="K176" i="17"/>
  <c r="J176" i="17"/>
  <c r="I176" i="17"/>
  <c r="H176" i="17"/>
  <c r="G176" i="17"/>
  <c r="F176" i="17"/>
  <c r="E176" i="17"/>
  <c r="D176" i="17"/>
  <c r="C176" i="17"/>
  <c r="B176" i="17"/>
  <c r="A176" i="17"/>
  <c r="T175" i="17"/>
  <c r="S175" i="17"/>
  <c r="R175" i="17"/>
  <c r="Q175" i="17"/>
  <c r="P175" i="17"/>
  <c r="O175" i="17"/>
  <c r="N175" i="17"/>
  <c r="M175" i="17"/>
  <c r="L175" i="17"/>
  <c r="K175" i="17"/>
  <c r="J175" i="17"/>
  <c r="I175" i="17"/>
  <c r="H175" i="17"/>
  <c r="G175" i="17"/>
  <c r="F175" i="17"/>
  <c r="E175" i="17"/>
  <c r="D175" i="17"/>
  <c r="C175" i="17"/>
  <c r="B175" i="17"/>
  <c r="A175" i="17"/>
  <c r="T174" i="17"/>
  <c r="S174" i="17"/>
  <c r="R174" i="17"/>
  <c r="Q174" i="17"/>
  <c r="P174" i="17"/>
  <c r="O174" i="17"/>
  <c r="N174" i="17"/>
  <c r="M174" i="17"/>
  <c r="L174" i="17"/>
  <c r="K174" i="17"/>
  <c r="J174" i="17"/>
  <c r="I174" i="17"/>
  <c r="H174" i="17"/>
  <c r="G174" i="17"/>
  <c r="F174" i="17"/>
  <c r="E174" i="17"/>
  <c r="D174" i="17"/>
  <c r="C174" i="17"/>
  <c r="B174" i="17"/>
  <c r="A174" i="17"/>
  <c r="T173" i="17"/>
  <c r="S173" i="17"/>
  <c r="R173" i="17"/>
  <c r="Q173" i="17"/>
  <c r="P173" i="17"/>
  <c r="O173" i="17"/>
  <c r="N173" i="17"/>
  <c r="M173" i="17"/>
  <c r="L173" i="17"/>
  <c r="K173" i="17"/>
  <c r="J173" i="17"/>
  <c r="I173" i="17"/>
  <c r="H173" i="17"/>
  <c r="G173" i="17"/>
  <c r="F173" i="17"/>
  <c r="E173" i="17"/>
  <c r="D173" i="17"/>
  <c r="C173" i="17"/>
  <c r="B173" i="17"/>
  <c r="A173" i="17"/>
  <c r="T172" i="17"/>
  <c r="S172" i="17"/>
  <c r="R172" i="17"/>
  <c r="Q172" i="17"/>
  <c r="P172" i="17"/>
  <c r="O172" i="17"/>
  <c r="N172" i="17"/>
  <c r="M172" i="17"/>
  <c r="L172" i="17"/>
  <c r="K172" i="17"/>
  <c r="J172" i="17"/>
  <c r="I172" i="17"/>
  <c r="H172" i="17"/>
  <c r="G172" i="17"/>
  <c r="F172" i="17"/>
  <c r="E172" i="17"/>
  <c r="D172" i="17"/>
  <c r="C172" i="17"/>
  <c r="B172" i="17"/>
  <c r="A172" i="17"/>
  <c r="T171" i="17"/>
  <c r="S171" i="17"/>
  <c r="R171" i="17"/>
  <c r="Q171" i="17"/>
  <c r="P171" i="17"/>
  <c r="O171" i="17"/>
  <c r="N171" i="17"/>
  <c r="M171" i="17"/>
  <c r="L171" i="17"/>
  <c r="K171" i="17"/>
  <c r="J171" i="17"/>
  <c r="I171" i="17"/>
  <c r="H171" i="17"/>
  <c r="G171" i="17"/>
  <c r="F171" i="17"/>
  <c r="E171" i="17"/>
  <c r="D171" i="17"/>
  <c r="C171" i="17"/>
  <c r="B171" i="17"/>
  <c r="A171" i="17"/>
  <c r="T170" i="17"/>
  <c r="S170" i="17"/>
  <c r="R170" i="17"/>
  <c r="Q170" i="17"/>
  <c r="P170" i="17"/>
  <c r="O170" i="17"/>
  <c r="N170" i="17"/>
  <c r="M170" i="17"/>
  <c r="L170" i="17"/>
  <c r="K170" i="17"/>
  <c r="J170" i="17"/>
  <c r="I170" i="17"/>
  <c r="H170" i="17"/>
  <c r="G170" i="17"/>
  <c r="F170" i="17"/>
  <c r="E170" i="17"/>
  <c r="D170" i="17"/>
  <c r="C170" i="17"/>
  <c r="B170" i="17"/>
  <c r="A170" i="17"/>
  <c r="T169" i="17"/>
  <c r="S169" i="17"/>
  <c r="R169" i="17"/>
  <c r="Q169" i="17"/>
  <c r="P169" i="17"/>
  <c r="O169" i="17"/>
  <c r="N169" i="17"/>
  <c r="M169" i="17"/>
  <c r="L169" i="17"/>
  <c r="K169" i="17"/>
  <c r="J169" i="17"/>
  <c r="I169" i="17"/>
  <c r="H169" i="17"/>
  <c r="G169" i="17"/>
  <c r="F169" i="17"/>
  <c r="E169" i="17"/>
  <c r="D169" i="17"/>
  <c r="C169" i="17"/>
  <c r="B169" i="17"/>
  <c r="A169" i="17"/>
  <c r="T168" i="17"/>
  <c r="S168" i="17"/>
  <c r="R168" i="17"/>
  <c r="Q168" i="17"/>
  <c r="P168" i="17"/>
  <c r="O168" i="17"/>
  <c r="N168" i="17"/>
  <c r="M168" i="17"/>
  <c r="L168" i="17"/>
  <c r="K168" i="17"/>
  <c r="J168" i="17"/>
  <c r="I168" i="17"/>
  <c r="H168" i="17"/>
  <c r="G168" i="17"/>
  <c r="F168" i="17"/>
  <c r="E168" i="17"/>
  <c r="D168" i="17"/>
  <c r="C168" i="17"/>
  <c r="B168" i="17"/>
  <c r="A168" i="17"/>
  <c r="T167" i="17"/>
  <c r="S167" i="17"/>
  <c r="R167" i="17"/>
  <c r="Q167" i="17"/>
  <c r="P167" i="17"/>
  <c r="O167" i="17"/>
  <c r="N167" i="17"/>
  <c r="M167" i="17"/>
  <c r="L167" i="17"/>
  <c r="K167" i="17"/>
  <c r="J167" i="17"/>
  <c r="I167" i="17"/>
  <c r="H167" i="17"/>
  <c r="G167" i="17"/>
  <c r="F167" i="17"/>
  <c r="E167" i="17"/>
  <c r="D167" i="17"/>
  <c r="C167" i="17"/>
  <c r="B167" i="17"/>
  <c r="A167" i="17"/>
  <c r="T166" i="17"/>
  <c r="S166" i="17"/>
  <c r="R166" i="17"/>
  <c r="Q166" i="17"/>
  <c r="P166" i="17"/>
  <c r="O166" i="17"/>
  <c r="N166" i="17"/>
  <c r="M166" i="17"/>
  <c r="L166" i="17"/>
  <c r="K166" i="17"/>
  <c r="J166" i="17"/>
  <c r="I166" i="17"/>
  <c r="H166" i="17"/>
  <c r="G166" i="17"/>
  <c r="F166" i="17"/>
  <c r="E166" i="17"/>
  <c r="D166" i="17"/>
  <c r="C166" i="17"/>
  <c r="B166" i="17"/>
  <c r="A166" i="17"/>
  <c r="T165" i="17"/>
  <c r="S165" i="17"/>
  <c r="R165" i="17"/>
  <c r="Q165" i="17"/>
  <c r="P165" i="17"/>
  <c r="O165" i="17"/>
  <c r="N165" i="17"/>
  <c r="M165" i="17"/>
  <c r="L165" i="17"/>
  <c r="K165" i="17"/>
  <c r="J165" i="17"/>
  <c r="I165" i="17"/>
  <c r="H165" i="17"/>
  <c r="G165" i="17"/>
  <c r="F165" i="17"/>
  <c r="E165" i="17"/>
  <c r="D165" i="17"/>
  <c r="C165" i="17"/>
  <c r="B165" i="17"/>
  <c r="A165" i="17"/>
  <c r="T164" i="17"/>
  <c r="S164" i="17"/>
  <c r="R164" i="17"/>
  <c r="Q164" i="17"/>
  <c r="P164" i="17"/>
  <c r="O164" i="17"/>
  <c r="N164" i="17"/>
  <c r="M164" i="17"/>
  <c r="L164" i="17"/>
  <c r="K164" i="17"/>
  <c r="J164" i="17"/>
  <c r="I164" i="17"/>
  <c r="H164" i="17"/>
  <c r="G164" i="17"/>
  <c r="F164" i="17"/>
  <c r="E164" i="17"/>
  <c r="D164" i="17"/>
  <c r="C164" i="17"/>
  <c r="B164" i="17"/>
  <c r="A164" i="17"/>
  <c r="T163" i="17"/>
  <c r="S163" i="17"/>
  <c r="R163" i="17"/>
  <c r="Q163" i="17"/>
  <c r="P163" i="17"/>
  <c r="O163" i="17"/>
  <c r="N163" i="17"/>
  <c r="M163" i="17"/>
  <c r="L163" i="17"/>
  <c r="K163" i="17"/>
  <c r="J163" i="17"/>
  <c r="I163" i="17"/>
  <c r="H163" i="17"/>
  <c r="G163" i="17"/>
  <c r="F163" i="17"/>
  <c r="E163" i="17"/>
  <c r="D163" i="17"/>
  <c r="C163" i="17"/>
  <c r="B163" i="17"/>
  <c r="A163" i="17"/>
  <c r="T162" i="17"/>
  <c r="S162" i="17"/>
  <c r="R162" i="17"/>
  <c r="Q162" i="17"/>
  <c r="P162" i="17"/>
  <c r="O162" i="17"/>
  <c r="N162" i="17"/>
  <c r="M162" i="17"/>
  <c r="L162" i="17"/>
  <c r="K162" i="17"/>
  <c r="J162" i="17"/>
  <c r="I162" i="17"/>
  <c r="H162" i="17"/>
  <c r="G162" i="17"/>
  <c r="F162" i="17"/>
  <c r="E162" i="17"/>
  <c r="D162" i="17"/>
  <c r="C162" i="17"/>
  <c r="B162" i="17"/>
  <c r="A162" i="17"/>
  <c r="T161" i="17"/>
  <c r="S161" i="17"/>
  <c r="R161" i="17"/>
  <c r="Q161" i="17"/>
  <c r="P161" i="17"/>
  <c r="O161" i="17"/>
  <c r="N161" i="17"/>
  <c r="M161" i="17"/>
  <c r="L161" i="17"/>
  <c r="K161" i="17"/>
  <c r="J161" i="17"/>
  <c r="I161" i="17"/>
  <c r="H161" i="17"/>
  <c r="G161" i="17"/>
  <c r="F161" i="17"/>
  <c r="E161" i="17"/>
  <c r="D161" i="17"/>
  <c r="C161" i="17"/>
  <c r="B161" i="17"/>
  <c r="A161" i="17"/>
  <c r="T160" i="17"/>
  <c r="S160" i="17"/>
  <c r="R160" i="17"/>
  <c r="Q160" i="17"/>
  <c r="P160" i="17"/>
  <c r="O160" i="17"/>
  <c r="N160" i="17"/>
  <c r="M160" i="17"/>
  <c r="L160" i="17"/>
  <c r="K160" i="17"/>
  <c r="J160" i="17"/>
  <c r="I160" i="17"/>
  <c r="H160" i="17"/>
  <c r="G160" i="17"/>
  <c r="F160" i="17"/>
  <c r="E160" i="17"/>
  <c r="D160" i="17"/>
  <c r="C160" i="17"/>
  <c r="B160" i="17"/>
  <c r="A160" i="17"/>
  <c r="T159" i="17"/>
  <c r="S159" i="17"/>
  <c r="R159" i="17"/>
  <c r="Q159" i="17"/>
  <c r="P159" i="17"/>
  <c r="O159" i="17"/>
  <c r="N159" i="17"/>
  <c r="M159" i="17"/>
  <c r="L159" i="17"/>
  <c r="K159" i="17"/>
  <c r="J159" i="17"/>
  <c r="I159" i="17"/>
  <c r="H159" i="17"/>
  <c r="G159" i="17"/>
  <c r="F159" i="17"/>
  <c r="E159" i="17"/>
  <c r="D159" i="17"/>
  <c r="C159" i="17"/>
  <c r="B159" i="17"/>
  <c r="A159" i="17"/>
  <c r="T158" i="17"/>
  <c r="S158" i="17"/>
  <c r="R158" i="17"/>
  <c r="Q158" i="17"/>
  <c r="P158" i="17"/>
  <c r="O158" i="17"/>
  <c r="N158" i="17"/>
  <c r="M158" i="17"/>
  <c r="L158" i="17"/>
  <c r="K158" i="17"/>
  <c r="J158" i="17"/>
  <c r="I158" i="17"/>
  <c r="H158" i="17"/>
  <c r="G158" i="17"/>
  <c r="F158" i="17"/>
  <c r="E158" i="17"/>
  <c r="D158" i="17"/>
  <c r="C158" i="17"/>
  <c r="B158" i="17"/>
  <c r="A158" i="17"/>
  <c r="T157" i="17"/>
  <c r="S157" i="17"/>
  <c r="R157" i="17"/>
  <c r="Q157" i="17"/>
  <c r="P157" i="17"/>
  <c r="O157" i="17"/>
  <c r="N157" i="17"/>
  <c r="M157" i="17"/>
  <c r="L157" i="17"/>
  <c r="K157" i="17"/>
  <c r="J157" i="17"/>
  <c r="I157" i="17"/>
  <c r="H157" i="17"/>
  <c r="G157" i="17"/>
  <c r="F157" i="17"/>
  <c r="E157" i="17"/>
  <c r="D157" i="17"/>
  <c r="C157" i="17"/>
  <c r="B157" i="17"/>
  <c r="A157" i="17"/>
  <c r="T156" i="17"/>
  <c r="S156" i="17"/>
  <c r="R156" i="17"/>
  <c r="Q156" i="17"/>
  <c r="P156" i="17"/>
  <c r="O156" i="17"/>
  <c r="N156" i="17"/>
  <c r="M156" i="17"/>
  <c r="L156" i="17"/>
  <c r="K156" i="17"/>
  <c r="J156" i="17"/>
  <c r="I156" i="17"/>
  <c r="H156" i="17"/>
  <c r="G156" i="17"/>
  <c r="F156" i="17"/>
  <c r="E156" i="17"/>
  <c r="D156" i="17"/>
  <c r="C156" i="17"/>
  <c r="B156" i="17"/>
  <c r="A156" i="17"/>
  <c r="T155" i="17"/>
  <c r="S155" i="17"/>
  <c r="R155" i="17"/>
  <c r="Q155" i="17"/>
  <c r="P155" i="17"/>
  <c r="O155" i="17"/>
  <c r="N155" i="17"/>
  <c r="M155" i="17"/>
  <c r="L155" i="17"/>
  <c r="K155" i="17"/>
  <c r="J155" i="17"/>
  <c r="I155" i="17"/>
  <c r="H155" i="17"/>
  <c r="G155" i="17"/>
  <c r="F155" i="17"/>
  <c r="E155" i="17"/>
  <c r="D155" i="17"/>
  <c r="C155" i="17"/>
  <c r="B155" i="17"/>
  <c r="A155" i="17"/>
  <c r="T154" i="17"/>
  <c r="S154" i="17"/>
  <c r="R154" i="17"/>
  <c r="Q154" i="17"/>
  <c r="P154" i="17"/>
  <c r="O154" i="17"/>
  <c r="N154" i="17"/>
  <c r="M154" i="17"/>
  <c r="L154" i="17"/>
  <c r="K154" i="17"/>
  <c r="J154" i="17"/>
  <c r="I154" i="17"/>
  <c r="H154" i="17"/>
  <c r="G154" i="17"/>
  <c r="F154" i="17"/>
  <c r="E154" i="17"/>
  <c r="D154" i="17"/>
  <c r="C154" i="17"/>
  <c r="B154" i="17"/>
  <c r="A154" i="17"/>
  <c r="T153" i="17"/>
  <c r="S153" i="17"/>
  <c r="R153" i="17"/>
  <c r="Q153" i="17"/>
  <c r="P153" i="17"/>
  <c r="O153" i="17"/>
  <c r="N153" i="17"/>
  <c r="M153" i="17"/>
  <c r="L153" i="17"/>
  <c r="K153" i="17"/>
  <c r="J153" i="17"/>
  <c r="I153" i="17"/>
  <c r="H153" i="17"/>
  <c r="G153" i="17"/>
  <c r="F153" i="17"/>
  <c r="E153" i="17"/>
  <c r="D153" i="17"/>
  <c r="C153" i="17"/>
  <c r="B153" i="17"/>
  <c r="A153" i="17"/>
  <c r="T152" i="17"/>
  <c r="S152" i="17"/>
  <c r="R152" i="17"/>
  <c r="Q152" i="17"/>
  <c r="P152" i="17"/>
  <c r="O152" i="17"/>
  <c r="N152" i="17"/>
  <c r="M152" i="17"/>
  <c r="L152" i="17"/>
  <c r="K152" i="17"/>
  <c r="J152" i="17"/>
  <c r="I152" i="17"/>
  <c r="H152" i="17"/>
  <c r="G152" i="17"/>
  <c r="F152" i="17"/>
  <c r="E152" i="17"/>
  <c r="D152" i="17"/>
  <c r="C152" i="17"/>
  <c r="B152" i="17"/>
  <c r="A152" i="17"/>
  <c r="T151" i="17"/>
  <c r="S151" i="17"/>
  <c r="R151" i="17"/>
  <c r="Q151" i="17"/>
  <c r="P151" i="17"/>
  <c r="O151" i="17"/>
  <c r="N151" i="17"/>
  <c r="M151" i="17"/>
  <c r="L151" i="17"/>
  <c r="K151" i="17"/>
  <c r="J151" i="17"/>
  <c r="I151" i="17"/>
  <c r="H151" i="17"/>
  <c r="G151" i="17"/>
  <c r="F151" i="17"/>
  <c r="E151" i="17"/>
  <c r="D151" i="17"/>
  <c r="C151" i="17"/>
  <c r="B151" i="17"/>
  <c r="A151" i="17"/>
  <c r="T150" i="17"/>
  <c r="S150" i="17"/>
  <c r="R150" i="17"/>
  <c r="Q150" i="17"/>
  <c r="P150" i="17"/>
  <c r="O150" i="17"/>
  <c r="N150" i="17"/>
  <c r="M150" i="17"/>
  <c r="L150" i="17"/>
  <c r="K150" i="17"/>
  <c r="J150" i="17"/>
  <c r="I150" i="17"/>
  <c r="H150" i="17"/>
  <c r="G150" i="17"/>
  <c r="F150" i="17"/>
  <c r="E150" i="17"/>
  <c r="D150" i="17"/>
  <c r="C150" i="17"/>
  <c r="B150" i="17"/>
  <c r="A150" i="17"/>
  <c r="T149" i="17"/>
  <c r="S149" i="17"/>
  <c r="R149" i="17"/>
  <c r="Q149" i="17"/>
  <c r="P149" i="17"/>
  <c r="O149" i="17"/>
  <c r="N149" i="17"/>
  <c r="M149" i="17"/>
  <c r="L149" i="17"/>
  <c r="K149" i="17"/>
  <c r="J149" i="17"/>
  <c r="I149" i="17"/>
  <c r="H149" i="17"/>
  <c r="G149" i="17"/>
  <c r="F149" i="17"/>
  <c r="E149" i="17"/>
  <c r="D149" i="17"/>
  <c r="C149" i="17"/>
  <c r="B149" i="17"/>
  <c r="A149" i="17"/>
  <c r="T148" i="17"/>
  <c r="S148" i="17"/>
  <c r="R148" i="17"/>
  <c r="Q148" i="17"/>
  <c r="P148" i="17"/>
  <c r="O148" i="17"/>
  <c r="N148" i="17"/>
  <c r="M148" i="17"/>
  <c r="L148" i="17"/>
  <c r="K148" i="17"/>
  <c r="J148" i="17"/>
  <c r="I148" i="17"/>
  <c r="H148" i="17"/>
  <c r="G148" i="17"/>
  <c r="F148" i="17"/>
  <c r="E148" i="17"/>
  <c r="D148" i="17"/>
  <c r="C148" i="17"/>
  <c r="B148" i="17"/>
  <c r="A148" i="17"/>
  <c r="T147" i="17"/>
  <c r="S147" i="17"/>
  <c r="R147" i="17"/>
  <c r="Q147" i="17"/>
  <c r="P147" i="17"/>
  <c r="O147" i="17"/>
  <c r="N147" i="17"/>
  <c r="M147" i="17"/>
  <c r="L147" i="17"/>
  <c r="K147" i="17"/>
  <c r="J147" i="17"/>
  <c r="I147" i="17"/>
  <c r="H147" i="17"/>
  <c r="G147" i="17"/>
  <c r="F147" i="17"/>
  <c r="E147" i="17"/>
  <c r="D147" i="17"/>
  <c r="C147" i="17"/>
  <c r="B147" i="17"/>
  <c r="A147" i="17"/>
  <c r="T146" i="17"/>
  <c r="S146" i="17"/>
  <c r="R146" i="17"/>
  <c r="Q146" i="17"/>
  <c r="P146" i="17"/>
  <c r="O146" i="17"/>
  <c r="N146" i="17"/>
  <c r="M146" i="17"/>
  <c r="L146" i="17"/>
  <c r="K146" i="17"/>
  <c r="J146" i="17"/>
  <c r="I146" i="17"/>
  <c r="H146" i="17"/>
  <c r="G146" i="17"/>
  <c r="F146" i="17"/>
  <c r="E146" i="17"/>
  <c r="D146" i="17"/>
  <c r="C146" i="17"/>
  <c r="B146" i="17"/>
  <c r="A146" i="17"/>
  <c r="T145" i="17"/>
  <c r="S145" i="17"/>
  <c r="R145" i="17"/>
  <c r="Q145" i="17"/>
  <c r="P145" i="17"/>
  <c r="O145" i="17"/>
  <c r="N145" i="17"/>
  <c r="M145" i="17"/>
  <c r="L145" i="17"/>
  <c r="K145" i="17"/>
  <c r="J145" i="17"/>
  <c r="I145" i="17"/>
  <c r="H145" i="17"/>
  <c r="G145" i="17"/>
  <c r="F145" i="17"/>
  <c r="E145" i="17"/>
  <c r="D145" i="17"/>
  <c r="C145" i="17"/>
  <c r="B145" i="17"/>
  <c r="A145" i="17"/>
  <c r="T144" i="17"/>
  <c r="S144" i="17"/>
  <c r="R144" i="17"/>
  <c r="Q144" i="17"/>
  <c r="P144" i="17"/>
  <c r="O144" i="17"/>
  <c r="N144" i="17"/>
  <c r="M144" i="17"/>
  <c r="L144" i="17"/>
  <c r="K144" i="17"/>
  <c r="J144" i="17"/>
  <c r="I144" i="17"/>
  <c r="H144" i="17"/>
  <c r="G144" i="17"/>
  <c r="F144" i="17"/>
  <c r="E144" i="17"/>
  <c r="D144" i="17"/>
  <c r="C144" i="17"/>
  <c r="B144" i="17"/>
  <c r="A144" i="17"/>
  <c r="T143" i="17"/>
  <c r="S143" i="17"/>
  <c r="R143" i="17"/>
  <c r="Q143" i="17"/>
  <c r="P143" i="17"/>
  <c r="O143" i="17"/>
  <c r="N143" i="17"/>
  <c r="M143" i="17"/>
  <c r="L143" i="17"/>
  <c r="K143" i="17"/>
  <c r="J143" i="17"/>
  <c r="I143" i="17"/>
  <c r="H143" i="17"/>
  <c r="G143" i="17"/>
  <c r="F143" i="17"/>
  <c r="E143" i="17"/>
  <c r="D143" i="17"/>
  <c r="C143" i="17"/>
  <c r="B143" i="17"/>
  <c r="A143" i="17"/>
  <c r="T142" i="17"/>
  <c r="S142" i="17"/>
  <c r="R142" i="17"/>
  <c r="Q142" i="17"/>
  <c r="P142" i="17"/>
  <c r="O142" i="17"/>
  <c r="N142" i="17"/>
  <c r="M142" i="17"/>
  <c r="L142" i="17"/>
  <c r="K142" i="17"/>
  <c r="J142" i="17"/>
  <c r="I142" i="17"/>
  <c r="H142" i="17"/>
  <c r="G142" i="17"/>
  <c r="F142" i="17"/>
  <c r="E142" i="17"/>
  <c r="D142" i="17"/>
  <c r="C142" i="17"/>
  <c r="B142" i="17"/>
  <c r="A142" i="17"/>
  <c r="T141" i="17"/>
  <c r="S141" i="17"/>
  <c r="R141" i="17"/>
  <c r="Q141" i="17"/>
  <c r="P141" i="17"/>
  <c r="O141" i="17"/>
  <c r="N141" i="17"/>
  <c r="M141" i="17"/>
  <c r="L141" i="17"/>
  <c r="K141" i="17"/>
  <c r="J141" i="17"/>
  <c r="I141" i="17"/>
  <c r="H141" i="17"/>
  <c r="G141" i="17"/>
  <c r="F141" i="17"/>
  <c r="E141" i="17"/>
  <c r="D141" i="17"/>
  <c r="C141" i="17"/>
  <c r="B141" i="17"/>
  <c r="A141" i="17"/>
  <c r="T140" i="17"/>
  <c r="S140" i="17"/>
  <c r="R140" i="17"/>
  <c r="Q140" i="17"/>
  <c r="P140" i="17"/>
  <c r="O140" i="17"/>
  <c r="N140" i="17"/>
  <c r="M140" i="17"/>
  <c r="L140" i="17"/>
  <c r="K140" i="17"/>
  <c r="J140" i="17"/>
  <c r="I140" i="17"/>
  <c r="H140" i="17"/>
  <c r="G140" i="17"/>
  <c r="F140" i="17"/>
  <c r="E140" i="17"/>
  <c r="D140" i="17"/>
  <c r="C140" i="17"/>
  <c r="B140" i="17"/>
  <c r="A140" i="17"/>
  <c r="T139" i="17"/>
  <c r="S139" i="17"/>
  <c r="R139" i="17"/>
  <c r="Q139" i="17"/>
  <c r="P139" i="17"/>
  <c r="O139" i="17"/>
  <c r="N139" i="17"/>
  <c r="M139" i="17"/>
  <c r="L139" i="17"/>
  <c r="K139" i="17"/>
  <c r="J139" i="17"/>
  <c r="I139" i="17"/>
  <c r="H139" i="17"/>
  <c r="G139" i="17"/>
  <c r="F139" i="17"/>
  <c r="E139" i="17"/>
  <c r="D139" i="17"/>
  <c r="C139" i="17"/>
  <c r="B139" i="17"/>
  <c r="A139" i="17"/>
  <c r="T138" i="17"/>
  <c r="S138" i="17"/>
  <c r="R138" i="17"/>
  <c r="Q138" i="17"/>
  <c r="P138" i="17"/>
  <c r="O138" i="17"/>
  <c r="N138" i="17"/>
  <c r="M138" i="17"/>
  <c r="L138" i="17"/>
  <c r="K138" i="17"/>
  <c r="J138" i="17"/>
  <c r="I138" i="17"/>
  <c r="H138" i="17"/>
  <c r="G138" i="17"/>
  <c r="F138" i="17"/>
  <c r="E138" i="17"/>
  <c r="D138" i="17"/>
  <c r="C138" i="17"/>
  <c r="B138" i="17"/>
  <c r="A138" i="17"/>
  <c r="T137" i="17"/>
  <c r="S137" i="17"/>
  <c r="R137" i="17"/>
  <c r="Q137" i="17"/>
  <c r="P137" i="17"/>
  <c r="O137" i="17"/>
  <c r="N137" i="17"/>
  <c r="M137" i="17"/>
  <c r="L137" i="17"/>
  <c r="K137" i="17"/>
  <c r="J137" i="17"/>
  <c r="I137" i="17"/>
  <c r="H137" i="17"/>
  <c r="G137" i="17"/>
  <c r="F137" i="17"/>
  <c r="E137" i="17"/>
  <c r="D137" i="17"/>
  <c r="C137" i="17"/>
  <c r="B137" i="17"/>
  <c r="A137" i="17"/>
  <c r="T136" i="17"/>
  <c r="S136" i="17"/>
  <c r="R136" i="17"/>
  <c r="Q136" i="17"/>
  <c r="P136" i="17"/>
  <c r="O136" i="17"/>
  <c r="N136" i="17"/>
  <c r="M136" i="17"/>
  <c r="L136" i="17"/>
  <c r="K136" i="17"/>
  <c r="J136" i="17"/>
  <c r="I136" i="17"/>
  <c r="H136" i="17"/>
  <c r="G136" i="17"/>
  <c r="F136" i="17"/>
  <c r="E136" i="17"/>
  <c r="D136" i="17"/>
  <c r="C136" i="17"/>
  <c r="B136" i="17"/>
  <c r="A136" i="17"/>
  <c r="T135" i="17"/>
  <c r="S135" i="17"/>
  <c r="R135" i="17"/>
  <c r="Q135" i="17"/>
  <c r="P135" i="17"/>
  <c r="O135" i="17"/>
  <c r="N135" i="17"/>
  <c r="M135" i="17"/>
  <c r="L135" i="17"/>
  <c r="K135" i="17"/>
  <c r="J135" i="17"/>
  <c r="I135" i="17"/>
  <c r="H135" i="17"/>
  <c r="G135" i="17"/>
  <c r="F135" i="17"/>
  <c r="E135" i="17"/>
  <c r="D135" i="17"/>
  <c r="C135" i="17"/>
  <c r="B135" i="17"/>
  <c r="A135" i="17"/>
  <c r="T134" i="17"/>
  <c r="S134" i="17"/>
  <c r="R134" i="17"/>
  <c r="Q134" i="17"/>
  <c r="P134" i="17"/>
  <c r="O134" i="17"/>
  <c r="N134" i="17"/>
  <c r="M134" i="17"/>
  <c r="L134" i="17"/>
  <c r="K134" i="17"/>
  <c r="J134" i="17"/>
  <c r="I134" i="17"/>
  <c r="H134" i="17"/>
  <c r="G134" i="17"/>
  <c r="F134" i="17"/>
  <c r="E134" i="17"/>
  <c r="D134" i="17"/>
  <c r="C134" i="17"/>
  <c r="B134" i="17"/>
  <c r="A134" i="17"/>
  <c r="T133" i="17"/>
  <c r="S133" i="17"/>
  <c r="R133" i="17"/>
  <c r="Q133" i="17"/>
  <c r="P133" i="17"/>
  <c r="O133" i="17"/>
  <c r="N133" i="17"/>
  <c r="M133" i="17"/>
  <c r="L133" i="17"/>
  <c r="K133" i="17"/>
  <c r="J133" i="17"/>
  <c r="I133" i="17"/>
  <c r="H133" i="17"/>
  <c r="G133" i="17"/>
  <c r="F133" i="17"/>
  <c r="E133" i="17"/>
  <c r="D133" i="17"/>
  <c r="C133" i="17"/>
  <c r="B133" i="17"/>
  <c r="A133" i="17"/>
  <c r="T132" i="17"/>
  <c r="S132" i="17"/>
  <c r="R132" i="17"/>
  <c r="Q132" i="17"/>
  <c r="P132" i="17"/>
  <c r="O132" i="17"/>
  <c r="N132" i="17"/>
  <c r="M132" i="17"/>
  <c r="L132" i="17"/>
  <c r="K132" i="17"/>
  <c r="J132" i="17"/>
  <c r="I132" i="17"/>
  <c r="H132" i="17"/>
  <c r="G132" i="17"/>
  <c r="F132" i="17"/>
  <c r="E132" i="17"/>
  <c r="D132" i="17"/>
  <c r="C132" i="17"/>
  <c r="B132" i="17"/>
  <c r="A132" i="17"/>
  <c r="T131" i="17"/>
  <c r="S131" i="17"/>
  <c r="R131" i="17"/>
  <c r="Q131" i="17"/>
  <c r="P131" i="17"/>
  <c r="O131" i="17"/>
  <c r="N131" i="17"/>
  <c r="M131" i="17"/>
  <c r="L131" i="17"/>
  <c r="K131" i="17"/>
  <c r="J131" i="17"/>
  <c r="I131" i="17"/>
  <c r="H131" i="17"/>
  <c r="G131" i="17"/>
  <c r="F131" i="17"/>
  <c r="E131" i="17"/>
  <c r="D131" i="17"/>
  <c r="C131" i="17"/>
  <c r="B131" i="17"/>
  <c r="A131" i="17"/>
  <c r="T130" i="17"/>
  <c r="S130" i="17"/>
  <c r="R130" i="17"/>
  <c r="Q130" i="17"/>
  <c r="P130" i="17"/>
  <c r="O130" i="17"/>
  <c r="N130" i="17"/>
  <c r="M130" i="17"/>
  <c r="L130" i="17"/>
  <c r="K130" i="17"/>
  <c r="J130" i="17"/>
  <c r="I130" i="17"/>
  <c r="H130" i="17"/>
  <c r="G130" i="17"/>
  <c r="F130" i="17"/>
  <c r="E130" i="17"/>
  <c r="D130" i="17"/>
  <c r="C130" i="17"/>
  <c r="B130" i="17"/>
  <c r="A130" i="17"/>
  <c r="T129" i="17"/>
  <c r="S129" i="17"/>
  <c r="R129" i="17"/>
  <c r="Q129" i="17"/>
  <c r="P129" i="17"/>
  <c r="O129" i="17"/>
  <c r="N129" i="17"/>
  <c r="M129" i="17"/>
  <c r="L129" i="17"/>
  <c r="K129" i="17"/>
  <c r="J129" i="17"/>
  <c r="I129" i="17"/>
  <c r="H129" i="17"/>
  <c r="G129" i="17"/>
  <c r="F129" i="17"/>
  <c r="E129" i="17"/>
  <c r="D129" i="17"/>
  <c r="C129" i="17"/>
  <c r="B129" i="17"/>
  <c r="A129" i="17"/>
  <c r="T128" i="17"/>
  <c r="S128" i="17"/>
  <c r="R128" i="17"/>
  <c r="Q128" i="17"/>
  <c r="P128" i="17"/>
  <c r="O128" i="17"/>
  <c r="N128" i="17"/>
  <c r="M128" i="17"/>
  <c r="L128" i="17"/>
  <c r="K128" i="17"/>
  <c r="J128" i="17"/>
  <c r="I128" i="17"/>
  <c r="H128" i="17"/>
  <c r="G128" i="17"/>
  <c r="F128" i="17"/>
  <c r="E128" i="17"/>
  <c r="D128" i="17"/>
  <c r="C128" i="17"/>
  <c r="B128" i="17"/>
  <c r="A128" i="17"/>
  <c r="T127" i="17"/>
  <c r="S127" i="17"/>
  <c r="R127" i="17"/>
  <c r="Q127" i="17"/>
  <c r="P127" i="17"/>
  <c r="O127" i="17"/>
  <c r="N127" i="17"/>
  <c r="M127" i="17"/>
  <c r="L127" i="17"/>
  <c r="K127" i="17"/>
  <c r="J127" i="17"/>
  <c r="I127" i="17"/>
  <c r="H127" i="17"/>
  <c r="G127" i="17"/>
  <c r="F127" i="17"/>
  <c r="E127" i="17"/>
  <c r="D127" i="17"/>
  <c r="C127" i="17"/>
  <c r="B127" i="17"/>
  <c r="A127" i="17"/>
  <c r="T126" i="17"/>
  <c r="S126" i="17"/>
  <c r="R126" i="17"/>
  <c r="Q126" i="17"/>
  <c r="P126" i="17"/>
  <c r="O126" i="17"/>
  <c r="N126" i="17"/>
  <c r="M126" i="17"/>
  <c r="L126" i="17"/>
  <c r="K126" i="17"/>
  <c r="J126" i="17"/>
  <c r="I126" i="17"/>
  <c r="H126" i="17"/>
  <c r="G126" i="17"/>
  <c r="F126" i="17"/>
  <c r="E126" i="17"/>
  <c r="D126" i="17"/>
  <c r="C126" i="17"/>
  <c r="B126" i="17"/>
  <c r="A126" i="17"/>
  <c r="T125" i="17"/>
  <c r="S125" i="17"/>
  <c r="R125" i="17"/>
  <c r="Q125" i="17"/>
  <c r="P125" i="17"/>
  <c r="O125" i="17"/>
  <c r="N125" i="17"/>
  <c r="M125" i="17"/>
  <c r="L125" i="17"/>
  <c r="K125" i="17"/>
  <c r="J125" i="17"/>
  <c r="I125" i="17"/>
  <c r="H125" i="17"/>
  <c r="G125" i="17"/>
  <c r="F125" i="17"/>
  <c r="E125" i="17"/>
  <c r="D125" i="17"/>
  <c r="C125" i="17"/>
  <c r="B125" i="17"/>
  <c r="A125" i="17"/>
  <c r="T124" i="17"/>
  <c r="S124" i="17"/>
  <c r="R124" i="17"/>
  <c r="Q124" i="17"/>
  <c r="P124" i="17"/>
  <c r="O124" i="17"/>
  <c r="N124" i="17"/>
  <c r="M124" i="17"/>
  <c r="L124" i="17"/>
  <c r="K124" i="17"/>
  <c r="J124" i="17"/>
  <c r="I124" i="17"/>
  <c r="H124" i="17"/>
  <c r="G124" i="17"/>
  <c r="F124" i="17"/>
  <c r="E124" i="17"/>
  <c r="D124" i="17"/>
  <c r="C124" i="17"/>
  <c r="B124" i="17"/>
  <c r="A124" i="17"/>
  <c r="T123" i="17"/>
  <c r="S123" i="17"/>
  <c r="R123" i="17"/>
  <c r="Q123" i="17"/>
  <c r="P123" i="17"/>
  <c r="O123" i="17"/>
  <c r="N123" i="17"/>
  <c r="M123" i="17"/>
  <c r="L123" i="17"/>
  <c r="K123" i="17"/>
  <c r="J123" i="17"/>
  <c r="I123" i="17"/>
  <c r="H123" i="17"/>
  <c r="G123" i="17"/>
  <c r="F123" i="17"/>
  <c r="E123" i="17"/>
  <c r="D123" i="17"/>
  <c r="C123" i="17"/>
  <c r="B123" i="17"/>
  <c r="A123" i="17"/>
  <c r="T122" i="17"/>
  <c r="S122" i="17"/>
  <c r="R122" i="17"/>
  <c r="Q122" i="17"/>
  <c r="P122" i="17"/>
  <c r="O122" i="17"/>
  <c r="N122" i="17"/>
  <c r="M122" i="17"/>
  <c r="L122" i="17"/>
  <c r="K122" i="17"/>
  <c r="J122" i="17"/>
  <c r="I122" i="17"/>
  <c r="H122" i="17"/>
  <c r="G122" i="17"/>
  <c r="F122" i="17"/>
  <c r="E122" i="17"/>
  <c r="D122" i="17"/>
  <c r="C122" i="17"/>
  <c r="B122" i="17"/>
  <c r="A122" i="17"/>
  <c r="T121" i="17"/>
  <c r="S121" i="17"/>
  <c r="R121" i="17"/>
  <c r="Q121" i="17"/>
  <c r="P121" i="17"/>
  <c r="O121" i="17"/>
  <c r="N121" i="17"/>
  <c r="M121" i="17"/>
  <c r="L121" i="17"/>
  <c r="K121" i="17"/>
  <c r="J121" i="17"/>
  <c r="I121" i="17"/>
  <c r="H121" i="17"/>
  <c r="G121" i="17"/>
  <c r="F121" i="17"/>
  <c r="E121" i="17"/>
  <c r="D121" i="17"/>
  <c r="C121" i="17"/>
  <c r="B121" i="17"/>
  <c r="A121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D120" i="17"/>
  <c r="C120" i="17"/>
  <c r="B120" i="17"/>
  <c r="A120" i="17"/>
  <c r="T119" i="17"/>
  <c r="S119" i="17"/>
  <c r="R119" i="17"/>
  <c r="Q119" i="17"/>
  <c r="P119" i="17"/>
  <c r="O119" i="17"/>
  <c r="N119" i="17"/>
  <c r="M119" i="17"/>
  <c r="L119" i="17"/>
  <c r="K119" i="17"/>
  <c r="J119" i="17"/>
  <c r="I119" i="17"/>
  <c r="H119" i="17"/>
  <c r="G119" i="17"/>
  <c r="F119" i="17"/>
  <c r="E119" i="17"/>
  <c r="D119" i="17"/>
  <c r="C119" i="17"/>
  <c r="B119" i="17"/>
  <c r="A119" i="17"/>
  <c r="T118" i="17"/>
  <c r="S118" i="17"/>
  <c r="R118" i="17"/>
  <c r="Q118" i="17"/>
  <c r="P118" i="17"/>
  <c r="O118" i="17"/>
  <c r="N118" i="17"/>
  <c r="M118" i="17"/>
  <c r="L118" i="17"/>
  <c r="K118" i="17"/>
  <c r="J118" i="17"/>
  <c r="I118" i="17"/>
  <c r="H118" i="17"/>
  <c r="G118" i="17"/>
  <c r="F118" i="17"/>
  <c r="E118" i="17"/>
  <c r="D118" i="17"/>
  <c r="C118" i="17"/>
  <c r="B118" i="17"/>
  <c r="A118" i="17"/>
  <c r="T117" i="17"/>
  <c r="S117" i="17"/>
  <c r="R117" i="17"/>
  <c r="Q117" i="17"/>
  <c r="P117" i="17"/>
  <c r="O117" i="17"/>
  <c r="N117" i="17"/>
  <c r="M117" i="17"/>
  <c r="L117" i="17"/>
  <c r="K117" i="17"/>
  <c r="J117" i="17"/>
  <c r="I117" i="17"/>
  <c r="H117" i="17"/>
  <c r="G117" i="17"/>
  <c r="F117" i="17"/>
  <c r="E117" i="17"/>
  <c r="D117" i="17"/>
  <c r="C117" i="17"/>
  <c r="B117" i="17"/>
  <c r="A117" i="17"/>
  <c r="T116" i="17"/>
  <c r="S116" i="17"/>
  <c r="R116" i="17"/>
  <c r="Q116" i="17"/>
  <c r="P116" i="17"/>
  <c r="O116" i="17"/>
  <c r="N116" i="17"/>
  <c r="M116" i="17"/>
  <c r="L116" i="17"/>
  <c r="K116" i="17"/>
  <c r="J116" i="17"/>
  <c r="I116" i="17"/>
  <c r="H116" i="17"/>
  <c r="G116" i="17"/>
  <c r="F116" i="17"/>
  <c r="E116" i="17"/>
  <c r="D116" i="17"/>
  <c r="C116" i="17"/>
  <c r="B116" i="17"/>
  <c r="A116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D115" i="17"/>
  <c r="C115" i="17"/>
  <c r="B115" i="17"/>
  <c r="A115" i="17"/>
  <c r="T114" i="17"/>
  <c r="S114" i="17"/>
  <c r="R114" i="17"/>
  <c r="Q114" i="17"/>
  <c r="P114" i="17"/>
  <c r="O114" i="17"/>
  <c r="N114" i="17"/>
  <c r="M114" i="17"/>
  <c r="L114" i="17"/>
  <c r="K114" i="17"/>
  <c r="J114" i="17"/>
  <c r="I114" i="17"/>
  <c r="H114" i="17"/>
  <c r="G114" i="17"/>
  <c r="F114" i="17"/>
  <c r="E114" i="17"/>
  <c r="D114" i="17"/>
  <c r="C114" i="17"/>
  <c r="B114" i="17"/>
  <c r="A114" i="17"/>
  <c r="T113" i="17"/>
  <c r="S113" i="17"/>
  <c r="R113" i="17"/>
  <c r="Q113" i="17"/>
  <c r="P113" i="17"/>
  <c r="O113" i="17"/>
  <c r="N113" i="17"/>
  <c r="M113" i="17"/>
  <c r="L113" i="17"/>
  <c r="K113" i="17"/>
  <c r="J113" i="17"/>
  <c r="I113" i="17"/>
  <c r="H113" i="17"/>
  <c r="G113" i="17"/>
  <c r="F113" i="17"/>
  <c r="E113" i="17"/>
  <c r="D113" i="17"/>
  <c r="C113" i="17"/>
  <c r="B113" i="17"/>
  <c r="A113" i="17"/>
  <c r="T112" i="17"/>
  <c r="S112" i="17"/>
  <c r="R112" i="17"/>
  <c r="Q112" i="17"/>
  <c r="P112" i="17"/>
  <c r="O112" i="17"/>
  <c r="N112" i="17"/>
  <c r="M112" i="17"/>
  <c r="L112" i="17"/>
  <c r="K112" i="17"/>
  <c r="J112" i="17"/>
  <c r="I112" i="17"/>
  <c r="H112" i="17"/>
  <c r="G112" i="17"/>
  <c r="F112" i="17"/>
  <c r="E112" i="17"/>
  <c r="D112" i="17"/>
  <c r="C112" i="17"/>
  <c r="B112" i="17"/>
  <c r="A112" i="17"/>
  <c r="T111" i="17"/>
  <c r="S111" i="17"/>
  <c r="R111" i="17"/>
  <c r="Q111" i="17"/>
  <c r="P111" i="17"/>
  <c r="O111" i="17"/>
  <c r="N111" i="17"/>
  <c r="M111" i="17"/>
  <c r="L111" i="17"/>
  <c r="K111" i="17"/>
  <c r="J111" i="17"/>
  <c r="I111" i="17"/>
  <c r="H111" i="17"/>
  <c r="G111" i="17"/>
  <c r="F111" i="17"/>
  <c r="E111" i="17"/>
  <c r="D111" i="17"/>
  <c r="C111" i="17"/>
  <c r="B111" i="17"/>
  <c r="A111" i="17"/>
  <c r="T110" i="17"/>
  <c r="S110" i="17"/>
  <c r="R110" i="17"/>
  <c r="Q110" i="17"/>
  <c r="P110" i="17"/>
  <c r="O110" i="17"/>
  <c r="N110" i="17"/>
  <c r="M110" i="17"/>
  <c r="L110" i="17"/>
  <c r="K110" i="17"/>
  <c r="J110" i="17"/>
  <c r="I110" i="17"/>
  <c r="H110" i="17"/>
  <c r="G110" i="17"/>
  <c r="F110" i="17"/>
  <c r="E110" i="17"/>
  <c r="D110" i="17"/>
  <c r="C110" i="17"/>
  <c r="B110" i="17"/>
  <c r="A110" i="17"/>
  <c r="T109" i="17"/>
  <c r="S109" i="17"/>
  <c r="R109" i="17"/>
  <c r="Q109" i="17"/>
  <c r="P109" i="17"/>
  <c r="O109" i="17"/>
  <c r="N109" i="17"/>
  <c r="M109" i="17"/>
  <c r="L109" i="17"/>
  <c r="K109" i="17"/>
  <c r="J109" i="17"/>
  <c r="I109" i="17"/>
  <c r="H109" i="17"/>
  <c r="G109" i="17"/>
  <c r="F109" i="17"/>
  <c r="E109" i="17"/>
  <c r="D109" i="17"/>
  <c r="C109" i="17"/>
  <c r="B109" i="17"/>
  <c r="A109" i="17"/>
  <c r="T108" i="17"/>
  <c r="S108" i="17"/>
  <c r="R108" i="17"/>
  <c r="Q108" i="17"/>
  <c r="P108" i="17"/>
  <c r="O108" i="17"/>
  <c r="N108" i="17"/>
  <c r="M108" i="17"/>
  <c r="L108" i="17"/>
  <c r="K108" i="17"/>
  <c r="J108" i="17"/>
  <c r="I108" i="17"/>
  <c r="H108" i="17"/>
  <c r="G108" i="17"/>
  <c r="F108" i="17"/>
  <c r="E108" i="17"/>
  <c r="D108" i="17"/>
  <c r="C108" i="17"/>
  <c r="B108" i="17"/>
  <c r="A108" i="17"/>
  <c r="T107" i="17"/>
  <c r="S107" i="17"/>
  <c r="R107" i="17"/>
  <c r="Q107" i="17"/>
  <c r="P107" i="17"/>
  <c r="O107" i="17"/>
  <c r="N107" i="17"/>
  <c r="M107" i="17"/>
  <c r="L107" i="17"/>
  <c r="K107" i="17"/>
  <c r="J107" i="17"/>
  <c r="I107" i="17"/>
  <c r="H107" i="17"/>
  <c r="G107" i="17"/>
  <c r="F107" i="17"/>
  <c r="E107" i="17"/>
  <c r="D107" i="17"/>
  <c r="C107" i="17"/>
  <c r="B107" i="17"/>
  <c r="A107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D106" i="17"/>
  <c r="C106" i="17"/>
  <c r="B106" i="17"/>
  <c r="A106" i="17"/>
  <c r="T105" i="17"/>
  <c r="S105" i="17"/>
  <c r="R105" i="17"/>
  <c r="Q105" i="17"/>
  <c r="P105" i="17"/>
  <c r="O105" i="17"/>
  <c r="N105" i="17"/>
  <c r="M105" i="17"/>
  <c r="L105" i="17"/>
  <c r="K105" i="17"/>
  <c r="J105" i="17"/>
  <c r="I105" i="17"/>
  <c r="H105" i="17"/>
  <c r="G105" i="17"/>
  <c r="F105" i="17"/>
  <c r="E105" i="17"/>
  <c r="D105" i="17"/>
  <c r="C105" i="17"/>
  <c r="B105" i="17"/>
  <c r="A105" i="17"/>
  <c r="T104" i="17"/>
  <c r="S104" i="17"/>
  <c r="R104" i="17"/>
  <c r="Q104" i="17"/>
  <c r="P104" i="17"/>
  <c r="O104" i="17"/>
  <c r="N104" i="17"/>
  <c r="M104" i="17"/>
  <c r="L104" i="17"/>
  <c r="K104" i="17"/>
  <c r="J104" i="17"/>
  <c r="I104" i="17"/>
  <c r="H104" i="17"/>
  <c r="G104" i="17"/>
  <c r="F104" i="17"/>
  <c r="E104" i="17"/>
  <c r="D104" i="17"/>
  <c r="C104" i="17"/>
  <c r="B104" i="17"/>
  <c r="A104" i="17"/>
  <c r="T103" i="17"/>
  <c r="S103" i="17"/>
  <c r="R103" i="17"/>
  <c r="Q103" i="17"/>
  <c r="P103" i="17"/>
  <c r="O103" i="17"/>
  <c r="N103" i="17"/>
  <c r="M103" i="17"/>
  <c r="L103" i="17"/>
  <c r="K103" i="17"/>
  <c r="J103" i="17"/>
  <c r="I103" i="17"/>
  <c r="H103" i="17"/>
  <c r="G103" i="17"/>
  <c r="F103" i="17"/>
  <c r="E103" i="17"/>
  <c r="D103" i="17"/>
  <c r="C103" i="17"/>
  <c r="B103" i="17"/>
  <c r="A103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D102" i="17"/>
  <c r="C102" i="17"/>
  <c r="B102" i="17"/>
  <c r="A102" i="17"/>
  <c r="T101" i="17"/>
  <c r="S101" i="17"/>
  <c r="R101" i="17"/>
  <c r="Q101" i="17"/>
  <c r="P101" i="17"/>
  <c r="O101" i="17"/>
  <c r="N101" i="17"/>
  <c r="M101" i="17"/>
  <c r="L101" i="17"/>
  <c r="K101" i="17"/>
  <c r="J101" i="17"/>
  <c r="I101" i="17"/>
  <c r="H101" i="17"/>
  <c r="G101" i="17"/>
  <c r="F101" i="17"/>
  <c r="E101" i="17"/>
  <c r="D101" i="17"/>
  <c r="C101" i="17"/>
  <c r="B101" i="17"/>
  <c r="A101" i="17"/>
  <c r="T100" i="17"/>
  <c r="S100" i="17"/>
  <c r="R100" i="17"/>
  <c r="Q100" i="17"/>
  <c r="P100" i="17"/>
  <c r="O100" i="17"/>
  <c r="N100" i="17"/>
  <c r="M100" i="17"/>
  <c r="L100" i="17"/>
  <c r="K100" i="17"/>
  <c r="J100" i="17"/>
  <c r="I100" i="17"/>
  <c r="H100" i="17"/>
  <c r="G100" i="17"/>
  <c r="F100" i="17"/>
  <c r="E100" i="17"/>
  <c r="D100" i="17"/>
  <c r="C100" i="17"/>
  <c r="B100" i="17"/>
  <c r="A100" i="17"/>
  <c r="T99" i="17"/>
  <c r="S99" i="17"/>
  <c r="R99" i="17"/>
  <c r="Q99" i="17"/>
  <c r="P99" i="17"/>
  <c r="O99" i="17"/>
  <c r="N99" i="17"/>
  <c r="M99" i="17"/>
  <c r="L99" i="17"/>
  <c r="K99" i="17"/>
  <c r="J99" i="17"/>
  <c r="I99" i="17"/>
  <c r="H99" i="17"/>
  <c r="G99" i="17"/>
  <c r="F99" i="17"/>
  <c r="E99" i="17"/>
  <c r="D99" i="17"/>
  <c r="C99" i="17"/>
  <c r="B99" i="17"/>
  <c r="A99" i="17"/>
  <c r="T98" i="17"/>
  <c r="S98" i="17"/>
  <c r="R98" i="17"/>
  <c r="Q98" i="17"/>
  <c r="P98" i="17"/>
  <c r="O98" i="17"/>
  <c r="N98" i="17"/>
  <c r="M98" i="17"/>
  <c r="L98" i="17"/>
  <c r="K98" i="17"/>
  <c r="J98" i="17"/>
  <c r="I98" i="17"/>
  <c r="H98" i="17"/>
  <c r="G98" i="17"/>
  <c r="F98" i="17"/>
  <c r="E98" i="17"/>
  <c r="D98" i="17"/>
  <c r="C98" i="17"/>
  <c r="B98" i="17"/>
  <c r="A98" i="17"/>
  <c r="T97" i="17"/>
  <c r="S97" i="17"/>
  <c r="R97" i="17"/>
  <c r="Q97" i="17"/>
  <c r="P97" i="17"/>
  <c r="O97" i="17"/>
  <c r="N97" i="17"/>
  <c r="M97" i="17"/>
  <c r="L97" i="17"/>
  <c r="K97" i="17"/>
  <c r="J97" i="17"/>
  <c r="I97" i="17"/>
  <c r="H97" i="17"/>
  <c r="G97" i="17"/>
  <c r="F97" i="17"/>
  <c r="E97" i="17"/>
  <c r="D97" i="17"/>
  <c r="C97" i="17"/>
  <c r="B97" i="17"/>
  <c r="A97" i="17"/>
  <c r="T96" i="17"/>
  <c r="S96" i="17"/>
  <c r="R96" i="17"/>
  <c r="Q96" i="17"/>
  <c r="P96" i="17"/>
  <c r="O96" i="17"/>
  <c r="N96" i="17"/>
  <c r="M96" i="17"/>
  <c r="L96" i="17"/>
  <c r="K96" i="17"/>
  <c r="J96" i="17"/>
  <c r="I96" i="17"/>
  <c r="H96" i="17"/>
  <c r="G96" i="17"/>
  <c r="F96" i="17"/>
  <c r="E96" i="17"/>
  <c r="D96" i="17"/>
  <c r="C96" i="17"/>
  <c r="B96" i="17"/>
  <c r="A96" i="17"/>
  <c r="T95" i="17"/>
  <c r="S95" i="17"/>
  <c r="R95" i="17"/>
  <c r="Q95" i="17"/>
  <c r="P95" i="17"/>
  <c r="O95" i="17"/>
  <c r="N95" i="17"/>
  <c r="M95" i="17"/>
  <c r="L95" i="17"/>
  <c r="K95" i="17"/>
  <c r="J95" i="17"/>
  <c r="I95" i="17"/>
  <c r="H95" i="17"/>
  <c r="G95" i="17"/>
  <c r="F95" i="17"/>
  <c r="E95" i="17"/>
  <c r="D95" i="17"/>
  <c r="C95" i="17"/>
  <c r="B95" i="17"/>
  <c r="A95" i="17"/>
  <c r="T94" i="17"/>
  <c r="S94" i="17"/>
  <c r="R94" i="17"/>
  <c r="Q94" i="17"/>
  <c r="P94" i="17"/>
  <c r="O94" i="17"/>
  <c r="N94" i="17"/>
  <c r="M94" i="17"/>
  <c r="L94" i="17"/>
  <c r="K94" i="17"/>
  <c r="J94" i="17"/>
  <c r="I94" i="17"/>
  <c r="H94" i="17"/>
  <c r="G94" i="17"/>
  <c r="F94" i="17"/>
  <c r="E94" i="17"/>
  <c r="D94" i="17"/>
  <c r="C94" i="17"/>
  <c r="B94" i="17"/>
  <c r="A94" i="17"/>
  <c r="T93" i="17"/>
  <c r="S93" i="17"/>
  <c r="R93" i="17"/>
  <c r="Q93" i="17"/>
  <c r="P93" i="17"/>
  <c r="O93" i="17"/>
  <c r="N93" i="17"/>
  <c r="M93" i="17"/>
  <c r="L93" i="17"/>
  <c r="K93" i="17"/>
  <c r="J93" i="17"/>
  <c r="I93" i="17"/>
  <c r="H93" i="17"/>
  <c r="G93" i="17"/>
  <c r="F93" i="17"/>
  <c r="E93" i="17"/>
  <c r="D93" i="17"/>
  <c r="C93" i="17"/>
  <c r="B93" i="17"/>
  <c r="A93" i="17"/>
  <c r="T92" i="17"/>
  <c r="S92" i="17"/>
  <c r="R92" i="17"/>
  <c r="Q92" i="17"/>
  <c r="P92" i="17"/>
  <c r="O92" i="17"/>
  <c r="N92" i="17"/>
  <c r="M92" i="17"/>
  <c r="L92" i="17"/>
  <c r="K92" i="17"/>
  <c r="J92" i="17"/>
  <c r="I92" i="17"/>
  <c r="H92" i="17"/>
  <c r="G92" i="17"/>
  <c r="F92" i="17"/>
  <c r="E92" i="17"/>
  <c r="D92" i="17"/>
  <c r="C92" i="17"/>
  <c r="B92" i="17"/>
  <c r="A92" i="17"/>
  <c r="T91" i="17"/>
  <c r="S91" i="17"/>
  <c r="R91" i="17"/>
  <c r="Q91" i="17"/>
  <c r="P91" i="17"/>
  <c r="O91" i="17"/>
  <c r="N91" i="17"/>
  <c r="M91" i="17"/>
  <c r="L91" i="17"/>
  <c r="K91" i="17"/>
  <c r="J91" i="17"/>
  <c r="I91" i="17"/>
  <c r="H91" i="17"/>
  <c r="G91" i="17"/>
  <c r="F91" i="17"/>
  <c r="E91" i="17"/>
  <c r="D91" i="17"/>
  <c r="C91" i="17"/>
  <c r="B91" i="17"/>
  <c r="A91" i="17"/>
  <c r="T90" i="17"/>
  <c r="S90" i="17"/>
  <c r="R90" i="17"/>
  <c r="Q90" i="17"/>
  <c r="P90" i="17"/>
  <c r="O90" i="17"/>
  <c r="N90" i="17"/>
  <c r="M90" i="17"/>
  <c r="L90" i="17"/>
  <c r="K90" i="17"/>
  <c r="J90" i="17"/>
  <c r="I90" i="17"/>
  <c r="H90" i="17"/>
  <c r="G90" i="17"/>
  <c r="F90" i="17"/>
  <c r="E90" i="17"/>
  <c r="D90" i="17"/>
  <c r="C90" i="17"/>
  <c r="B90" i="17"/>
  <c r="A90" i="17"/>
  <c r="T89" i="17"/>
  <c r="S89" i="17"/>
  <c r="R89" i="17"/>
  <c r="Q89" i="17"/>
  <c r="P89" i="17"/>
  <c r="O89" i="17"/>
  <c r="N89" i="17"/>
  <c r="M89" i="17"/>
  <c r="L89" i="17"/>
  <c r="K89" i="17"/>
  <c r="J89" i="17"/>
  <c r="I89" i="17"/>
  <c r="H89" i="17"/>
  <c r="G89" i="17"/>
  <c r="F89" i="17"/>
  <c r="E89" i="17"/>
  <c r="D89" i="17"/>
  <c r="C89" i="17"/>
  <c r="B89" i="17"/>
  <c r="A89" i="17"/>
  <c r="T88" i="17"/>
  <c r="S88" i="17"/>
  <c r="R88" i="17"/>
  <c r="Q88" i="17"/>
  <c r="P88" i="17"/>
  <c r="O88" i="17"/>
  <c r="N88" i="17"/>
  <c r="M88" i="17"/>
  <c r="L88" i="17"/>
  <c r="K88" i="17"/>
  <c r="J88" i="17"/>
  <c r="I88" i="17"/>
  <c r="H88" i="17"/>
  <c r="G88" i="17"/>
  <c r="F88" i="17"/>
  <c r="E88" i="17"/>
  <c r="D88" i="17"/>
  <c r="C88" i="17"/>
  <c r="B88" i="17"/>
  <c r="A88" i="17"/>
  <c r="T87" i="17"/>
  <c r="S87" i="17"/>
  <c r="R87" i="17"/>
  <c r="Q87" i="17"/>
  <c r="P87" i="17"/>
  <c r="O87" i="17"/>
  <c r="N87" i="17"/>
  <c r="M87" i="17"/>
  <c r="L87" i="17"/>
  <c r="K87" i="17"/>
  <c r="J87" i="17"/>
  <c r="I87" i="17"/>
  <c r="H87" i="17"/>
  <c r="G87" i="17"/>
  <c r="F87" i="17"/>
  <c r="E87" i="17"/>
  <c r="D87" i="17"/>
  <c r="C87" i="17"/>
  <c r="B87" i="17"/>
  <c r="A87" i="17"/>
  <c r="T86" i="17"/>
  <c r="S86" i="17"/>
  <c r="R86" i="17"/>
  <c r="Q86" i="17"/>
  <c r="P86" i="17"/>
  <c r="O86" i="17"/>
  <c r="N86" i="17"/>
  <c r="M86" i="17"/>
  <c r="L86" i="17"/>
  <c r="K86" i="17"/>
  <c r="J86" i="17"/>
  <c r="I86" i="17"/>
  <c r="H86" i="17"/>
  <c r="G86" i="17"/>
  <c r="F86" i="17"/>
  <c r="E86" i="17"/>
  <c r="D86" i="17"/>
  <c r="C86" i="17"/>
  <c r="B86" i="17"/>
  <c r="A86" i="17"/>
  <c r="T85" i="17"/>
  <c r="S85" i="17"/>
  <c r="R85" i="17"/>
  <c r="Q85" i="17"/>
  <c r="P85" i="17"/>
  <c r="O85" i="17"/>
  <c r="N85" i="17"/>
  <c r="M85" i="17"/>
  <c r="L85" i="17"/>
  <c r="K85" i="17"/>
  <c r="J85" i="17"/>
  <c r="I85" i="17"/>
  <c r="H85" i="17"/>
  <c r="G85" i="17"/>
  <c r="F85" i="17"/>
  <c r="E85" i="17"/>
  <c r="D85" i="17"/>
  <c r="C85" i="17"/>
  <c r="B85" i="17"/>
  <c r="A85" i="17"/>
  <c r="T84" i="17"/>
  <c r="S84" i="17"/>
  <c r="R84" i="17"/>
  <c r="Q84" i="17"/>
  <c r="P84" i="17"/>
  <c r="O84" i="17"/>
  <c r="N84" i="17"/>
  <c r="M84" i="17"/>
  <c r="L84" i="17"/>
  <c r="K84" i="17"/>
  <c r="J84" i="17"/>
  <c r="I84" i="17"/>
  <c r="H84" i="17"/>
  <c r="G84" i="17"/>
  <c r="F84" i="17"/>
  <c r="E84" i="17"/>
  <c r="D84" i="17"/>
  <c r="C84" i="17"/>
  <c r="B84" i="17"/>
  <c r="A84" i="17"/>
  <c r="T83" i="17"/>
  <c r="S83" i="17"/>
  <c r="R83" i="17"/>
  <c r="Q83" i="17"/>
  <c r="P83" i="17"/>
  <c r="O83" i="17"/>
  <c r="N83" i="17"/>
  <c r="M83" i="17"/>
  <c r="L83" i="17"/>
  <c r="K83" i="17"/>
  <c r="J83" i="17"/>
  <c r="I83" i="17"/>
  <c r="H83" i="17"/>
  <c r="G83" i="17"/>
  <c r="F83" i="17"/>
  <c r="E83" i="17"/>
  <c r="D83" i="17"/>
  <c r="C83" i="17"/>
  <c r="B83" i="17"/>
  <c r="A83" i="17"/>
  <c r="T82" i="17"/>
  <c r="S82" i="17"/>
  <c r="R82" i="17"/>
  <c r="Q82" i="17"/>
  <c r="P82" i="17"/>
  <c r="O82" i="17"/>
  <c r="N82" i="17"/>
  <c r="M82" i="17"/>
  <c r="L82" i="17"/>
  <c r="K82" i="17"/>
  <c r="J82" i="17"/>
  <c r="I82" i="17"/>
  <c r="H82" i="17"/>
  <c r="G82" i="17"/>
  <c r="F82" i="17"/>
  <c r="E82" i="17"/>
  <c r="D82" i="17"/>
  <c r="C82" i="17"/>
  <c r="B82" i="17"/>
  <c r="A82" i="17"/>
  <c r="T81" i="17"/>
  <c r="S81" i="17"/>
  <c r="R81" i="17"/>
  <c r="Q81" i="17"/>
  <c r="P81" i="17"/>
  <c r="O81" i="17"/>
  <c r="N81" i="17"/>
  <c r="M81" i="17"/>
  <c r="L81" i="17"/>
  <c r="K81" i="17"/>
  <c r="J81" i="17"/>
  <c r="I81" i="17"/>
  <c r="H81" i="17"/>
  <c r="G81" i="17"/>
  <c r="F81" i="17"/>
  <c r="E81" i="17"/>
  <c r="D81" i="17"/>
  <c r="C81" i="17"/>
  <c r="B81" i="17"/>
  <c r="A81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D80" i="17"/>
  <c r="C80" i="17"/>
  <c r="B80" i="17"/>
  <c r="A80" i="17"/>
  <c r="T79" i="17"/>
  <c r="S79" i="17"/>
  <c r="R79" i="17"/>
  <c r="Q79" i="17"/>
  <c r="P79" i="17"/>
  <c r="O79" i="17"/>
  <c r="N79" i="17"/>
  <c r="M79" i="17"/>
  <c r="L79" i="17"/>
  <c r="K79" i="17"/>
  <c r="J79" i="17"/>
  <c r="I79" i="17"/>
  <c r="H79" i="17"/>
  <c r="G79" i="17"/>
  <c r="F79" i="17"/>
  <c r="E79" i="17"/>
  <c r="D79" i="17"/>
  <c r="C79" i="17"/>
  <c r="B79" i="17"/>
  <c r="A79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B78" i="17"/>
  <c r="A78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D77" i="17"/>
  <c r="C77" i="17"/>
  <c r="B77" i="17"/>
  <c r="A77" i="17"/>
  <c r="T76" i="17"/>
  <c r="S76" i="17"/>
  <c r="R76" i="17"/>
  <c r="Q76" i="17"/>
  <c r="P76" i="17"/>
  <c r="O76" i="17"/>
  <c r="N76" i="17"/>
  <c r="M76" i="17"/>
  <c r="L76" i="17"/>
  <c r="K76" i="17"/>
  <c r="J76" i="17"/>
  <c r="I76" i="17"/>
  <c r="H76" i="17"/>
  <c r="G76" i="17"/>
  <c r="F76" i="17"/>
  <c r="E76" i="17"/>
  <c r="D76" i="17"/>
  <c r="C76" i="17"/>
  <c r="B76" i="17"/>
  <c r="A76" i="17"/>
  <c r="T75" i="17"/>
  <c r="S75" i="17"/>
  <c r="R75" i="17"/>
  <c r="Q75" i="17"/>
  <c r="P75" i="17"/>
  <c r="O75" i="17"/>
  <c r="N75" i="17"/>
  <c r="M75" i="17"/>
  <c r="L75" i="17"/>
  <c r="K75" i="17"/>
  <c r="J75" i="17"/>
  <c r="I75" i="17"/>
  <c r="H75" i="17"/>
  <c r="G75" i="17"/>
  <c r="F75" i="17"/>
  <c r="E75" i="17"/>
  <c r="D75" i="17"/>
  <c r="C75" i="17"/>
  <c r="B75" i="17"/>
  <c r="A75" i="17"/>
  <c r="T74" i="17"/>
  <c r="S74" i="17"/>
  <c r="R74" i="17"/>
  <c r="Q74" i="17"/>
  <c r="P74" i="17"/>
  <c r="O74" i="17"/>
  <c r="N74" i="17"/>
  <c r="M74" i="17"/>
  <c r="L74" i="17"/>
  <c r="K74" i="17"/>
  <c r="J74" i="17"/>
  <c r="I74" i="17"/>
  <c r="H74" i="17"/>
  <c r="G74" i="17"/>
  <c r="F74" i="17"/>
  <c r="E74" i="17"/>
  <c r="D74" i="17"/>
  <c r="C74" i="17"/>
  <c r="B74" i="17"/>
  <c r="A74" i="17"/>
  <c r="T73" i="17"/>
  <c r="S73" i="17"/>
  <c r="R73" i="17"/>
  <c r="Q73" i="17"/>
  <c r="P73" i="17"/>
  <c r="O73" i="17"/>
  <c r="N73" i="17"/>
  <c r="M73" i="17"/>
  <c r="L73" i="17"/>
  <c r="K73" i="17"/>
  <c r="J73" i="17"/>
  <c r="I73" i="17"/>
  <c r="H73" i="17"/>
  <c r="G73" i="17"/>
  <c r="F73" i="17"/>
  <c r="E73" i="17"/>
  <c r="D73" i="17"/>
  <c r="C73" i="17"/>
  <c r="B73" i="17"/>
  <c r="A73" i="17"/>
  <c r="T72" i="17"/>
  <c r="S72" i="17"/>
  <c r="R72" i="17"/>
  <c r="Q72" i="17"/>
  <c r="P72" i="17"/>
  <c r="O72" i="17"/>
  <c r="N72" i="17"/>
  <c r="M72" i="17"/>
  <c r="L72" i="17"/>
  <c r="K72" i="17"/>
  <c r="J72" i="17"/>
  <c r="I72" i="17"/>
  <c r="H72" i="17"/>
  <c r="G72" i="17"/>
  <c r="F72" i="17"/>
  <c r="E72" i="17"/>
  <c r="D72" i="17"/>
  <c r="C72" i="17"/>
  <c r="B72" i="17"/>
  <c r="A72" i="17"/>
  <c r="T71" i="17"/>
  <c r="S71" i="17"/>
  <c r="R71" i="17"/>
  <c r="Q71" i="17"/>
  <c r="P71" i="17"/>
  <c r="O71" i="17"/>
  <c r="N71" i="17"/>
  <c r="M71" i="17"/>
  <c r="L71" i="17"/>
  <c r="K71" i="17"/>
  <c r="J71" i="17"/>
  <c r="I71" i="17"/>
  <c r="H71" i="17"/>
  <c r="G71" i="17"/>
  <c r="F71" i="17"/>
  <c r="E71" i="17"/>
  <c r="D71" i="17"/>
  <c r="C71" i="17"/>
  <c r="B71" i="17"/>
  <c r="A71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D70" i="17"/>
  <c r="C70" i="17"/>
  <c r="B70" i="17"/>
  <c r="A70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B69" i="17"/>
  <c r="A69" i="17"/>
  <c r="T68" i="17"/>
  <c r="S68" i="17"/>
  <c r="R68" i="17"/>
  <c r="Q68" i="17"/>
  <c r="P68" i="17"/>
  <c r="O68" i="17"/>
  <c r="N68" i="17"/>
  <c r="M68" i="17"/>
  <c r="L68" i="17"/>
  <c r="K68" i="17"/>
  <c r="J68" i="17"/>
  <c r="I68" i="17"/>
  <c r="H68" i="17"/>
  <c r="G68" i="17"/>
  <c r="F68" i="17"/>
  <c r="E68" i="17"/>
  <c r="D68" i="17"/>
  <c r="C68" i="17"/>
  <c r="B68" i="17"/>
  <c r="A68" i="17"/>
  <c r="T67" i="17"/>
  <c r="S67" i="17"/>
  <c r="R67" i="17"/>
  <c r="Q67" i="17"/>
  <c r="P67" i="17"/>
  <c r="O67" i="17"/>
  <c r="N67" i="17"/>
  <c r="M67" i="17"/>
  <c r="L67" i="17"/>
  <c r="K67" i="17"/>
  <c r="J67" i="17"/>
  <c r="I67" i="17"/>
  <c r="H67" i="17"/>
  <c r="G67" i="17"/>
  <c r="F67" i="17"/>
  <c r="E67" i="17"/>
  <c r="D67" i="17"/>
  <c r="C67" i="17"/>
  <c r="B67" i="17"/>
  <c r="A67" i="17"/>
  <c r="T66" i="17"/>
  <c r="S66" i="17"/>
  <c r="R66" i="17"/>
  <c r="Q66" i="17"/>
  <c r="P66" i="17"/>
  <c r="O66" i="17"/>
  <c r="N66" i="17"/>
  <c r="M66" i="17"/>
  <c r="L66" i="17"/>
  <c r="K66" i="17"/>
  <c r="J66" i="17"/>
  <c r="I66" i="17"/>
  <c r="H66" i="17"/>
  <c r="G66" i="17"/>
  <c r="F66" i="17"/>
  <c r="E66" i="17"/>
  <c r="D66" i="17"/>
  <c r="C66" i="17"/>
  <c r="B66" i="17"/>
  <c r="A66" i="17"/>
  <c r="T65" i="17"/>
  <c r="S65" i="17"/>
  <c r="R65" i="17"/>
  <c r="Q65" i="17"/>
  <c r="P65" i="17"/>
  <c r="O65" i="17"/>
  <c r="N65" i="17"/>
  <c r="M65" i="17"/>
  <c r="L65" i="17"/>
  <c r="K65" i="17"/>
  <c r="J65" i="17"/>
  <c r="I65" i="17"/>
  <c r="H65" i="17"/>
  <c r="G65" i="17"/>
  <c r="F65" i="17"/>
  <c r="E65" i="17"/>
  <c r="D65" i="17"/>
  <c r="C65" i="17"/>
  <c r="B65" i="17"/>
  <c r="A65" i="17"/>
  <c r="T64" i="17"/>
  <c r="S64" i="17"/>
  <c r="R64" i="17"/>
  <c r="Q64" i="17"/>
  <c r="P64" i="17"/>
  <c r="O64" i="17"/>
  <c r="N64" i="17"/>
  <c r="M64" i="17"/>
  <c r="L64" i="17"/>
  <c r="K64" i="17"/>
  <c r="J64" i="17"/>
  <c r="I64" i="17"/>
  <c r="H64" i="17"/>
  <c r="G64" i="17"/>
  <c r="F64" i="17"/>
  <c r="E64" i="17"/>
  <c r="D64" i="17"/>
  <c r="C64" i="17"/>
  <c r="B64" i="17"/>
  <c r="A64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D63" i="17"/>
  <c r="C63" i="17"/>
  <c r="B63" i="17"/>
  <c r="A63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E62" i="17"/>
  <c r="D62" i="17"/>
  <c r="C62" i="17"/>
  <c r="B62" i="17"/>
  <c r="A62" i="17"/>
  <c r="T61" i="17"/>
  <c r="S61" i="17"/>
  <c r="R61" i="17"/>
  <c r="Q61" i="17"/>
  <c r="P61" i="17"/>
  <c r="O61" i="17"/>
  <c r="N61" i="17"/>
  <c r="M61" i="17"/>
  <c r="L61" i="17"/>
  <c r="K61" i="17"/>
  <c r="J61" i="17"/>
  <c r="I61" i="17"/>
  <c r="H61" i="17"/>
  <c r="G61" i="17"/>
  <c r="F61" i="17"/>
  <c r="E61" i="17"/>
  <c r="D61" i="17"/>
  <c r="C61" i="17"/>
  <c r="B61" i="17"/>
  <c r="A61" i="17"/>
  <c r="T60" i="17"/>
  <c r="S60" i="17"/>
  <c r="R60" i="17"/>
  <c r="Q60" i="17"/>
  <c r="P60" i="17"/>
  <c r="O60" i="17"/>
  <c r="N60" i="17"/>
  <c r="M60" i="17"/>
  <c r="L60" i="17"/>
  <c r="K60" i="17"/>
  <c r="J60" i="17"/>
  <c r="I60" i="17"/>
  <c r="H60" i="17"/>
  <c r="G60" i="17"/>
  <c r="F60" i="17"/>
  <c r="E60" i="17"/>
  <c r="D60" i="17"/>
  <c r="C60" i="17"/>
  <c r="B60" i="17"/>
  <c r="A60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B59" i="17"/>
  <c r="A59" i="17"/>
  <c r="T58" i="17"/>
  <c r="S58" i="17"/>
  <c r="R58" i="17"/>
  <c r="Q58" i="17"/>
  <c r="P58" i="17"/>
  <c r="O58" i="17"/>
  <c r="N58" i="17"/>
  <c r="M58" i="17"/>
  <c r="L58" i="17"/>
  <c r="K58" i="17"/>
  <c r="J58" i="17"/>
  <c r="I58" i="17"/>
  <c r="H58" i="17"/>
  <c r="G58" i="17"/>
  <c r="F58" i="17"/>
  <c r="E58" i="17"/>
  <c r="D58" i="17"/>
  <c r="C58" i="17"/>
  <c r="B58" i="17"/>
  <c r="A58" i="17"/>
  <c r="T57" i="17"/>
  <c r="S57" i="17"/>
  <c r="R57" i="17"/>
  <c r="Q57" i="17"/>
  <c r="P57" i="17"/>
  <c r="O57" i="17"/>
  <c r="N57" i="17"/>
  <c r="M57" i="17"/>
  <c r="L57" i="17"/>
  <c r="K57" i="17"/>
  <c r="J57" i="17"/>
  <c r="I57" i="17"/>
  <c r="H57" i="17"/>
  <c r="G57" i="17"/>
  <c r="F57" i="17"/>
  <c r="E57" i="17"/>
  <c r="D57" i="17"/>
  <c r="C57" i="17"/>
  <c r="B57" i="17"/>
  <c r="A57" i="17"/>
  <c r="T56" i="17"/>
  <c r="S56" i="17"/>
  <c r="R56" i="17"/>
  <c r="Q56" i="17"/>
  <c r="P56" i="17"/>
  <c r="O56" i="17"/>
  <c r="N56" i="17"/>
  <c r="M56" i="17"/>
  <c r="L56" i="17"/>
  <c r="K56" i="17"/>
  <c r="J56" i="17"/>
  <c r="I56" i="17"/>
  <c r="H56" i="17"/>
  <c r="G56" i="17"/>
  <c r="F56" i="17"/>
  <c r="E56" i="17"/>
  <c r="D56" i="17"/>
  <c r="C56" i="17"/>
  <c r="B56" i="17"/>
  <c r="A56" i="17"/>
  <c r="T55" i="17"/>
  <c r="S55" i="17"/>
  <c r="R55" i="17"/>
  <c r="Q55" i="17"/>
  <c r="P55" i="17"/>
  <c r="O55" i="17"/>
  <c r="N55" i="17"/>
  <c r="M55" i="17"/>
  <c r="L55" i="17"/>
  <c r="K55" i="17"/>
  <c r="J55" i="17"/>
  <c r="I55" i="17"/>
  <c r="H55" i="17"/>
  <c r="G55" i="17"/>
  <c r="F55" i="17"/>
  <c r="E55" i="17"/>
  <c r="D55" i="17"/>
  <c r="C55" i="17"/>
  <c r="B55" i="17"/>
  <c r="A55" i="17"/>
  <c r="T54" i="17"/>
  <c r="S54" i="17"/>
  <c r="R54" i="17"/>
  <c r="Q54" i="17"/>
  <c r="P54" i="17"/>
  <c r="O54" i="17"/>
  <c r="N54" i="17"/>
  <c r="M54" i="17"/>
  <c r="L54" i="17"/>
  <c r="K54" i="17"/>
  <c r="J54" i="17"/>
  <c r="I54" i="17"/>
  <c r="H54" i="17"/>
  <c r="G54" i="17"/>
  <c r="F54" i="17"/>
  <c r="E54" i="17"/>
  <c r="D54" i="17"/>
  <c r="C54" i="17"/>
  <c r="B54" i="17"/>
  <c r="A54" i="17"/>
  <c r="T53" i="17"/>
  <c r="S53" i="17"/>
  <c r="R53" i="17"/>
  <c r="Q53" i="17"/>
  <c r="P53" i="17"/>
  <c r="O53" i="17"/>
  <c r="N53" i="17"/>
  <c r="M53" i="17"/>
  <c r="L53" i="17"/>
  <c r="K53" i="17"/>
  <c r="J53" i="17"/>
  <c r="I53" i="17"/>
  <c r="H53" i="17"/>
  <c r="G53" i="17"/>
  <c r="F53" i="17"/>
  <c r="E53" i="17"/>
  <c r="D53" i="17"/>
  <c r="C53" i="17"/>
  <c r="B53" i="17"/>
  <c r="A53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E52" i="17"/>
  <c r="D52" i="17"/>
  <c r="C52" i="17"/>
  <c r="B52" i="17"/>
  <c r="A52" i="17"/>
  <c r="T51" i="17"/>
  <c r="S51" i="17"/>
  <c r="R51" i="17"/>
  <c r="Q51" i="17"/>
  <c r="P51" i="17"/>
  <c r="O51" i="17"/>
  <c r="N51" i="17"/>
  <c r="M51" i="17"/>
  <c r="L51" i="17"/>
  <c r="K51" i="17"/>
  <c r="J51" i="17"/>
  <c r="I51" i="17"/>
  <c r="H51" i="17"/>
  <c r="G51" i="17"/>
  <c r="F51" i="17"/>
  <c r="E51" i="17"/>
  <c r="D51" i="17"/>
  <c r="C51" i="17"/>
  <c r="B51" i="17"/>
  <c r="A51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B50" i="17"/>
  <c r="A50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D49" i="17"/>
  <c r="C49" i="17"/>
  <c r="B49" i="17"/>
  <c r="A49" i="17"/>
  <c r="T48" i="17"/>
  <c r="S48" i="17"/>
  <c r="R48" i="17"/>
  <c r="Q48" i="17"/>
  <c r="P48" i="17"/>
  <c r="O48" i="17"/>
  <c r="N48" i="17"/>
  <c r="M48" i="17"/>
  <c r="L48" i="17"/>
  <c r="K48" i="17"/>
  <c r="J48" i="17"/>
  <c r="I48" i="17"/>
  <c r="H48" i="17"/>
  <c r="G48" i="17"/>
  <c r="F48" i="17"/>
  <c r="E48" i="17"/>
  <c r="D48" i="17"/>
  <c r="C48" i="17"/>
  <c r="B48" i="17"/>
  <c r="A48" i="17"/>
  <c r="T47" i="17"/>
  <c r="S47" i="17"/>
  <c r="R47" i="17"/>
  <c r="Q47" i="17"/>
  <c r="P47" i="17"/>
  <c r="O47" i="17"/>
  <c r="N47" i="17"/>
  <c r="M47" i="17"/>
  <c r="L47" i="17"/>
  <c r="K47" i="17"/>
  <c r="J47" i="17"/>
  <c r="I47" i="17"/>
  <c r="H47" i="17"/>
  <c r="G47" i="17"/>
  <c r="F47" i="17"/>
  <c r="E47" i="17"/>
  <c r="D47" i="17"/>
  <c r="C47" i="17"/>
  <c r="B47" i="17"/>
  <c r="A47" i="17"/>
  <c r="T46" i="17"/>
  <c r="S46" i="17"/>
  <c r="R46" i="17"/>
  <c r="Q46" i="17"/>
  <c r="P46" i="17"/>
  <c r="O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B46" i="17"/>
  <c r="A46" i="17"/>
  <c r="T45" i="17"/>
  <c r="S45" i="17"/>
  <c r="R45" i="17"/>
  <c r="Q45" i="17"/>
  <c r="P45" i="17"/>
  <c r="O45" i="17"/>
  <c r="N45" i="17"/>
  <c r="M45" i="17"/>
  <c r="L45" i="17"/>
  <c r="K45" i="17"/>
  <c r="J45" i="17"/>
  <c r="I45" i="17"/>
  <c r="H45" i="17"/>
  <c r="G45" i="17"/>
  <c r="F45" i="17"/>
  <c r="E45" i="17"/>
  <c r="D45" i="17"/>
  <c r="C45" i="17"/>
  <c r="B45" i="17"/>
  <c r="A45" i="17"/>
  <c r="T44" i="17"/>
  <c r="S44" i="17"/>
  <c r="R44" i="17"/>
  <c r="Q44" i="17"/>
  <c r="P44" i="17"/>
  <c r="O44" i="17"/>
  <c r="N44" i="17"/>
  <c r="M44" i="17"/>
  <c r="L44" i="17"/>
  <c r="K44" i="17"/>
  <c r="J44" i="17"/>
  <c r="I44" i="17"/>
  <c r="H44" i="17"/>
  <c r="G44" i="17"/>
  <c r="F44" i="17"/>
  <c r="E44" i="17"/>
  <c r="D44" i="17"/>
  <c r="C44" i="17"/>
  <c r="B44" i="17"/>
  <c r="A44" i="17"/>
  <c r="T43" i="17"/>
  <c r="S43" i="17"/>
  <c r="R43" i="17"/>
  <c r="Q43" i="17"/>
  <c r="P43" i="17"/>
  <c r="O43" i="17"/>
  <c r="N43" i="17"/>
  <c r="M43" i="17"/>
  <c r="L43" i="17"/>
  <c r="K43" i="17"/>
  <c r="J43" i="17"/>
  <c r="I43" i="17"/>
  <c r="H43" i="17"/>
  <c r="G43" i="17"/>
  <c r="F43" i="17"/>
  <c r="E43" i="17"/>
  <c r="D43" i="17"/>
  <c r="C43" i="17"/>
  <c r="B43" i="17"/>
  <c r="A43" i="17"/>
  <c r="T42" i="17"/>
  <c r="S42" i="17"/>
  <c r="R42" i="17"/>
  <c r="Q42" i="17"/>
  <c r="P42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C42" i="17"/>
  <c r="B42" i="17"/>
  <c r="A42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D41" i="17"/>
  <c r="C41" i="17"/>
  <c r="B41" i="17"/>
  <c r="A41" i="17"/>
  <c r="T40" i="17"/>
  <c r="S40" i="17"/>
  <c r="R40" i="17"/>
  <c r="Q40" i="17"/>
  <c r="P40" i="17"/>
  <c r="O40" i="17"/>
  <c r="N40" i="17"/>
  <c r="M40" i="17"/>
  <c r="L40" i="17"/>
  <c r="K40" i="17"/>
  <c r="J40" i="17"/>
  <c r="I40" i="17"/>
  <c r="H40" i="17"/>
  <c r="G40" i="17"/>
  <c r="F40" i="17"/>
  <c r="E40" i="17"/>
  <c r="D40" i="17"/>
  <c r="C40" i="17"/>
  <c r="B40" i="17"/>
  <c r="A40" i="17"/>
  <c r="T39" i="17"/>
  <c r="S39" i="17"/>
  <c r="R39" i="17"/>
  <c r="Q39" i="17"/>
  <c r="P39" i="17"/>
  <c r="O39" i="17"/>
  <c r="N39" i="17"/>
  <c r="M39" i="17"/>
  <c r="L39" i="17"/>
  <c r="K39" i="17"/>
  <c r="J39" i="17"/>
  <c r="I39" i="17"/>
  <c r="H39" i="17"/>
  <c r="G39" i="17"/>
  <c r="F39" i="17"/>
  <c r="E39" i="17"/>
  <c r="D39" i="17"/>
  <c r="C39" i="17"/>
  <c r="B39" i="17"/>
  <c r="A39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D38" i="17"/>
  <c r="C38" i="17"/>
  <c r="B38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6" i="17"/>
  <c r="P297" i="12"/>
  <c r="O297" i="12"/>
  <c r="N297" i="12"/>
  <c r="M297" i="12"/>
  <c r="L297" i="12"/>
  <c r="K297" i="12"/>
  <c r="J297" i="12"/>
  <c r="I297" i="12"/>
  <c r="H297" i="12"/>
  <c r="G297" i="12"/>
  <c r="F297" i="12"/>
  <c r="E297" i="12"/>
  <c r="D297" i="12"/>
  <c r="C297" i="12"/>
  <c r="B297" i="12"/>
  <c r="A297" i="12"/>
  <c r="P296" i="12"/>
  <c r="O296" i="12"/>
  <c r="N296" i="12"/>
  <c r="M296" i="12"/>
  <c r="L296" i="12"/>
  <c r="K296" i="12"/>
  <c r="J296" i="12"/>
  <c r="I296" i="12"/>
  <c r="H296" i="12"/>
  <c r="G296" i="12"/>
  <c r="F296" i="12"/>
  <c r="E296" i="12"/>
  <c r="D296" i="12"/>
  <c r="C296" i="12"/>
  <c r="B296" i="12"/>
  <c r="A296" i="12"/>
  <c r="P295" i="12"/>
  <c r="O295" i="12"/>
  <c r="N295" i="12"/>
  <c r="M295" i="12"/>
  <c r="L295" i="12"/>
  <c r="K295" i="12"/>
  <c r="J295" i="12"/>
  <c r="I295" i="12"/>
  <c r="H295" i="12"/>
  <c r="G295" i="12"/>
  <c r="F295" i="12"/>
  <c r="E295" i="12"/>
  <c r="D295" i="12"/>
  <c r="C295" i="12"/>
  <c r="B295" i="12"/>
  <c r="A295" i="12"/>
  <c r="P294" i="12"/>
  <c r="O294" i="12"/>
  <c r="N294" i="12"/>
  <c r="M294" i="12"/>
  <c r="L294" i="12"/>
  <c r="K294" i="12"/>
  <c r="J294" i="12"/>
  <c r="I294" i="12"/>
  <c r="H294" i="12"/>
  <c r="G294" i="12"/>
  <c r="F294" i="12"/>
  <c r="E294" i="12"/>
  <c r="D294" i="12"/>
  <c r="C294" i="12"/>
  <c r="B294" i="12"/>
  <c r="A294" i="12"/>
  <c r="P293" i="12"/>
  <c r="O293" i="12"/>
  <c r="N293" i="12"/>
  <c r="M293" i="12"/>
  <c r="L293" i="12"/>
  <c r="K293" i="12"/>
  <c r="J293" i="12"/>
  <c r="I293" i="12"/>
  <c r="H293" i="12"/>
  <c r="G293" i="12"/>
  <c r="F293" i="12"/>
  <c r="E293" i="12"/>
  <c r="D293" i="12"/>
  <c r="C293" i="12"/>
  <c r="B293" i="12"/>
  <c r="A293" i="12"/>
  <c r="P292" i="12"/>
  <c r="O292" i="12"/>
  <c r="N292" i="12"/>
  <c r="M292" i="12"/>
  <c r="L292" i="12"/>
  <c r="K292" i="12"/>
  <c r="J292" i="12"/>
  <c r="I292" i="12"/>
  <c r="H292" i="12"/>
  <c r="G292" i="12"/>
  <c r="F292" i="12"/>
  <c r="E292" i="12"/>
  <c r="D292" i="12"/>
  <c r="C292" i="12"/>
  <c r="B292" i="12"/>
  <c r="A292" i="12"/>
  <c r="P291" i="12"/>
  <c r="O291" i="12"/>
  <c r="N291" i="12"/>
  <c r="M291" i="12"/>
  <c r="L291" i="12"/>
  <c r="K291" i="12"/>
  <c r="J291" i="12"/>
  <c r="I291" i="12"/>
  <c r="H291" i="12"/>
  <c r="G291" i="12"/>
  <c r="F291" i="12"/>
  <c r="E291" i="12"/>
  <c r="D291" i="12"/>
  <c r="C291" i="12"/>
  <c r="B291" i="12"/>
  <c r="A291" i="12"/>
  <c r="P290" i="12"/>
  <c r="O290" i="12"/>
  <c r="N290" i="12"/>
  <c r="M290" i="12"/>
  <c r="L290" i="12"/>
  <c r="K290" i="12"/>
  <c r="J290" i="12"/>
  <c r="I290" i="12"/>
  <c r="H290" i="12"/>
  <c r="G290" i="12"/>
  <c r="F290" i="12"/>
  <c r="E290" i="12"/>
  <c r="D290" i="12"/>
  <c r="C290" i="12"/>
  <c r="B290" i="12"/>
  <c r="A290" i="12"/>
  <c r="P289" i="12"/>
  <c r="O289" i="12"/>
  <c r="N289" i="12"/>
  <c r="M289" i="12"/>
  <c r="L289" i="12"/>
  <c r="K289" i="12"/>
  <c r="J289" i="12"/>
  <c r="I289" i="12"/>
  <c r="H289" i="12"/>
  <c r="G289" i="12"/>
  <c r="F289" i="12"/>
  <c r="E289" i="12"/>
  <c r="D289" i="12"/>
  <c r="C289" i="12"/>
  <c r="B289" i="12"/>
  <c r="A289" i="12"/>
  <c r="P288" i="12"/>
  <c r="O288" i="12"/>
  <c r="N288" i="12"/>
  <c r="M288" i="12"/>
  <c r="L288" i="12"/>
  <c r="K288" i="12"/>
  <c r="J288" i="12"/>
  <c r="I288" i="12"/>
  <c r="H288" i="12"/>
  <c r="G288" i="12"/>
  <c r="F288" i="12"/>
  <c r="E288" i="12"/>
  <c r="D288" i="12"/>
  <c r="C288" i="12"/>
  <c r="B288" i="12"/>
  <c r="A288" i="12"/>
  <c r="P287" i="12"/>
  <c r="O287" i="12"/>
  <c r="N287" i="12"/>
  <c r="M287" i="12"/>
  <c r="L287" i="12"/>
  <c r="K287" i="12"/>
  <c r="J287" i="12"/>
  <c r="I287" i="12"/>
  <c r="H287" i="12"/>
  <c r="G287" i="12"/>
  <c r="F287" i="12"/>
  <c r="E287" i="12"/>
  <c r="D287" i="12"/>
  <c r="C287" i="12"/>
  <c r="B287" i="12"/>
  <c r="A287" i="12"/>
  <c r="P286" i="12"/>
  <c r="O286" i="12"/>
  <c r="N286" i="12"/>
  <c r="M286" i="12"/>
  <c r="L286" i="12"/>
  <c r="K286" i="12"/>
  <c r="J286" i="12"/>
  <c r="I286" i="12"/>
  <c r="H286" i="12"/>
  <c r="G286" i="12"/>
  <c r="F286" i="12"/>
  <c r="E286" i="12"/>
  <c r="D286" i="12"/>
  <c r="C286" i="12"/>
  <c r="B286" i="12"/>
  <c r="A286" i="12"/>
  <c r="P285" i="12"/>
  <c r="O285" i="12"/>
  <c r="N285" i="12"/>
  <c r="M285" i="12"/>
  <c r="L285" i="12"/>
  <c r="K285" i="12"/>
  <c r="J285" i="12"/>
  <c r="I285" i="12"/>
  <c r="H285" i="12"/>
  <c r="G285" i="12"/>
  <c r="F285" i="12"/>
  <c r="E285" i="12"/>
  <c r="D285" i="12"/>
  <c r="C285" i="12"/>
  <c r="B285" i="12"/>
  <c r="A285" i="12"/>
  <c r="P284" i="12"/>
  <c r="O284" i="12"/>
  <c r="N284" i="12"/>
  <c r="M284" i="12"/>
  <c r="L284" i="12"/>
  <c r="K284" i="12"/>
  <c r="J284" i="12"/>
  <c r="I284" i="12"/>
  <c r="H284" i="12"/>
  <c r="G284" i="12"/>
  <c r="F284" i="12"/>
  <c r="E284" i="12"/>
  <c r="D284" i="12"/>
  <c r="C284" i="12"/>
  <c r="B284" i="12"/>
  <c r="A284" i="12"/>
  <c r="P283" i="12"/>
  <c r="O283" i="12"/>
  <c r="N283" i="12"/>
  <c r="M283" i="12"/>
  <c r="L283" i="12"/>
  <c r="K283" i="12"/>
  <c r="J283" i="12"/>
  <c r="I283" i="12"/>
  <c r="H283" i="12"/>
  <c r="G283" i="12"/>
  <c r="F283" i="12"/>
  <c r="E283" i="12"/>
  <c r="D283" i="12"/>
  <c r="C283" i="12"/>
  <c r="B283" i="12"/>
  <c r="A283" i="12"/>
  <c r="P282" i="12"/>
  <c r="O282" i="12"/>
  <c r="N282" i="12"/>
  <c r="M282" i="12"/>
  <c r="L282" i="12"/>
  <c r="K282" i="12"/>
  <c r="J282" i="12"/>
  <c r="I282" i="12"/>
  <c r="H282" i="12"/>
  <c r="G282" i="12"/>
  <c r="F282" i="12"/>
  <c r="E282" i="12"/>
  <c r="D282" i="12"/>
  <c r="C282" i="12"/>
  <c r="B282" i="12"/>
  <c r="A282" i="12"/>
  <c r="P281" i="12"/>
  <c r="O281" i="12"/>
  <c r="N281" i="12"/>
  <c r="M281" i="12"/>
  <c r="L281" i="12"/>
  <c r="K281" i="12"/>
  <c r="J281" i="12"/>
  <c r="I281" i="12"/>
  <c r="H281" i="12"/>
  <c r="G281" i="12"/>
  <c r="F281" i="12"/>
  <c r="E281" i="12"/>
  <c r="D281" i="12"/>
  <c r="C281" i="12"/>
  <c r="B281" i="12"/>
  <c r="A281" i="12"/>
  <c r="P280" i="12"/>
  <c r="O280" i="12"/>
  <c r="N280" i="12"/>
  <c r="M280" i="12"/>
  <c r="L280" i="12"/>
  <c r="K280" i="12"/>
  <c r="J280" i="12"/>
  <c r="I280" i="12"/>
  <c r="H280" i="12"/>
  <c r="G280" i="12"/>
  <c r="F280" i="12"/>
  <c r="E280" i="12"/>
  <c r="D280" i="12"/>
  <c r="C280" i="12"/>
  <c r="B280" i="12"/>
  <c r="A280" i="12"/>
  <c r="P279" i="12"/>
  <c r="O279" i="12"/>
  <c r="N279" i="12"/>
  <c r="M279" i="12"/>
  <c r="L279" i="12"/>
  <c r="K279" i="12"/>
  <c r="J279" i="12"/>
  <c r="I279" i="12"/>
  <c r="H279" i="12"/>
  <c r="G279" i="12"/>
  <c r="F279" i="12"/>
  <c r="E279" i="12"/>
  <c r="D279" i="12"/>
  <c r="C279" i="12"/>
  <c r="B279" i="12"/>
  <c r="A279" i="12"/>
  <c r="P278" i="12"/>
  <c r="O278" i="12"/>
  <c r="N278" i="12"/>
  <c r="M278" i="12"/>
  <c r="L278" i="12"/>
  <c r="K278" i="12"/>
  <c r="J278" i="12"/>
  <c r="I278" i="12"/>
  <c r="H278" i="12"/>
  <c r="G278" i="12"/>
  <c r="F278" i="12"/>
  <c r="E278" i="12"/>
  <c r="D278" i="12"/>
  <c r="C278" i="12"/>
  <c r="B278" i="12"/>
  <c r="A278" i="12"/>
  <c r="P277" i="12"/>
  <c r="O277" i="12"/>
  <c r="N277" i="12"/>
  <c r="M277" i="12"/>
  <c r="L277" i="12"/>
  <c r="K277" i="12"/>
  <c r="J277" i="12"/>
  <c r="I277" i="12"/>
  <c r="H277" i="12"/>
  <c r="G277" i="12"/>
  <c r="F277" i="12"/>
  <c r="E277" i="12"/>
  <c r="D277" i="12"/>
  <c r="C277" i="12"/>
  <c r="B277" i="12"/>
  <c r="A277" i="12"/>
  <c r="P276" i="12"/>
  <c r="O276" i="12"/>
  <c r="N276" i="12"/>
  <c r="M276" i="12"/>
  <c r="L276" i="12"/>
  <c r="K276" i="12"/>
  <c r="J276" i="12"/>
  <c r="I276" i="12"/>
  <c r="H276" i="12"/>
  <c r="G276" i="12"/>
  <c r="F276" i="12"/>
  <c r="E276" i="12"/>
  <c r="D276" i="12"/>
  <c r="C276" i="12"/>
  <c r="B276" i="12"/>
  <c r="A276" i="12"/>
  <c r="P275" i="12"/>
  <c r="O275" i="12"/>
  <c r="N275" i="12"/>
  <c r="M275" i="12"/>
  <c r="L275" i="12"/>
  <c r="K275" i="12"/>
  <c r="J275" i="12"/>
  <c r="I275" i="12"/>
  <c r="H275" i="12"/>
  <c r="G275" i="12"/>
  <c r="F275" i="12"/>
  <c r="E275" i="12"/>
  <c r="D275" i="12"/>
  <c r="C275" i="12"/>
  <c r="B275" i="12"/>
  <c r="A275" i="12"/>
  <c r="P274" i="12"/>
  <c r="O274" i="12"/>
  <c r="N274" i="12"/>
  <c r="M274" i="12"/>
  <c r="L274" i="12"/>
  <c r="K274" i="12"/>
  <c r="J274" i="12"/>
  <c r="I274" i="12"/>
  <c r="H274" i="12"/>
  <c r="G274" i="12"/>
  <c r="F274" i="12"/>
  <c r="E274" i="12"/>
  <c r="D274" i="12"/>
  <c r="C274" i="12"/>
  <c r="B274" i="12"/>
  <c r="A274" i="12"/>
  <c r="P273" i="12"/>
  <c r="O273" i="12"/>
  <c r="N273" i="12"/>
  <c r="M273" i="12"/>
  <c r="L273" i="12"/>
  <c r="K273" i="12"/>
  <c r="J273" i="12"/>
  <c r="I273" i="12"/>
  <c r="H273" i="12"/>
  <c r="G273" i="12"/>
  <c r="F273" i="12"/>
  <c r="E273" i="12"/>
  <c r="D273" i="12"/>
  <c r="C273" i="12"/>
  <c r="B273" i="12"/>
  <c r="A273" i="12"/>
  <c r="P272" i="12"/>
  <c r="O272" i="12"/>
  <c r="N272" i="12"/>
  <c r="M272" i="12"/>
  <c r="L272" i="12"/>
  <c r="K272" i="12"/>
  <c r="J272" i="12"/>
  <c r="I272" i="12"/>
  <c r="H272" i="12"/>
  <c r="G272" i="12"/>
  <c r="F272" i="12"/>
  <c r="E272" i="12"/>
  <c r="D272" i="12"/>
  <c r="C272" i="12"/>
  <c r="B272" i="12"/>
  <c r="A272" i="12"/>
  <c r="P271" i="12"/>
  <c r="O271" i="12"/>
  <c r="N271" i="12"/>
  <c r="M271" i="12"/>
  <c r="L271" i="12"/>
  <c r="K271" i="12"/>
  <c r="J271" i="12"/>
  <c r="I271" i="12"/>
  <c r="H271" i="12"/>
  <c r="G271" i="12"/>
  <c r="F271" i="12"/>
  <c r="E271" i="12"/>
  <c r="D271" i="12"/>
  <c r="C271" i="12"/>
  <c r="B271" i="12"/>
  <c r="A271" i="12"/>
  <c r="P270" i="12"/>
  <c r="O270" i="12"/>
  <c r="N270" i="12"/>
  <c r="M270" i="12"/>
  <c r="L270" i="12"/>
  <c r="K270" i="12"/>
  <c r="J270" i="12"/>
  <c r="I270" i="12"/>
  <c r="H270" i="12"/>
  <c r="G270" i="12"/>
  <c r="F270" i="12"/>
  <c r="E270" i="12"/>
  <c r="D270" i="12"/>
  <c r="C270" i="12"/>
  <c r="B270" i="12"/>
  <c r="A270" i="12"/>
  <c r="P269" i="12"/>
  <c r="O269" i="12"/>
  <c r="N269" i="12"/>
  <c r="M269" i="12"/>
  <c r="L269" i="12"/>
  <c r="K269" i="12"/>
  <c r="J269" i="12"/>
  <c r="I269" i="12"/>
  <c r="H269" i="12"/>
  <c r="G269" i="12"/>
  <c r="F269" i="12"/>
  <c r="E269" i="12"/>
  <c r="D269" i="12"/>
  <c r="C269" i="12"/>
  <c r="B269" i="12"/>
  <c r="A269" i="12"/>
  <c r="P268" i="12"/>
  <c r="O268" i="12"/>
  <c r="N268" i="12"/>
  <c r="M268" i="12"/>
  <c r="L268" i="12"/>
  <c r="K268" i="12"/>
  <c r="J268" i="12"/>
  <c r="I268" i="12"/>
  <c r="H268" i="12"/>
  <c r="G268" i="12"/>
  <c r="F268" i="12"/>
  <c r="E268" i="12"/>
  <c r="D268" i="12"/>
  <c r="C268" i="12"/>
  <c r="B268" i="12"/>
  <c r="A268" i="12"/>
  <c r="P267" i="12"/>
  <c r="O267" i="12"/>
  <c r="N267" i="12"/>
  <c r="M267" i="12"/>
  <c r="L267" i="12"/>
  <c r="K267" i="12"/>
  <c r="J267" i="12"/>
  <c r="I267" i="12"/>
  <c r="H267" i="12"/>
  <c r="G267" i="12"/>
  <c r="F267" i="12"/>
  <c r="E267" i="12"/>
  <c r="D267" i="12"/>
  <c r="C267" i="12"/>
  <c r="B267" i="12"/>
  <c r="A267" i="12"/>
  <c r="P266" i="12"/>
  <c r="O266" i="12"/>
  <c r="N266" i="12"/>
  <c r="M266" i="12"/>
  <c r="L266" i="12"/>
  <c r="K266" i="12"/>
  <c r="J266" i="12"/>
  <c r="I266" i="12"/>
  <c r="H266" i="12"/>
  <c r="G266" i="12"/>
  <c r="F266" i="12"/>
  <c r="E266" i="12"/>
  <c r="D266" i="12"/>
  <c r="C266" i="12"/>
  <c r="B266" i="12"/>
  <c r="A266" i="12"/>
  <c r="P265" i="12"/>
  <c r="O265" i="12"/>
  <c r="N265" i="12"/>
  <c r="M265" i="12"/>
  <c r="L265" i="12"/>
  <c r="K265" i="12"/>
  <c r="J265" i="12"/>
  <c r="I265" i="12"/>
  <c r="H265" i="12"/>
  <c r="G265" i="12"/>
  <c r="F265" i="12"/>
  <c r="E265" i="12"/>
  <c r="D265" i="12"/>
  <c r="C265" i="12"/>
  <c r="B265" i="12"/>
  <c r="A265" i="12"/>
  <c r="P264" i="12"/>
  <c r="O264" i="12"/>
  <c r="N264" i="12"/>
  <c r="M264" i="12"/>
  <c r="L264" i="12"/>
  <c r="K264" i="12"/>
  <c r="J264" i="12"/>
  <c r="I264" i="12"/>
  <c r="H264" i="12"/>
  <c r="G264" i="12"/>
  <c r="F264" i="12"/>
  <c r="E264" i="12"/>
  <c r="D264" i="12"/>
  <c r="C264" i="12"/>
  <c r="B264" i="12"/>
  <c r="A264" i="12"/>
  <c r="P263" i="12"/>
  <c r="O263" i="12"/>
  <c r="N263" i="12"/>
  <c r="M263" i="12"/>
  <c r="L263" i="12"/>
  <c r="K263" i="12"/>
  <c r="J263" i="12"/>
  <c r="I263" i="12"/>
  <c r="H263" i="12"/>
  <c r="G263" i="12"/>
  <c r="F263" i="12"/>
  <c r="E263" i="12"/>
  <c r="D263" i="12"/>
  <c r="C263" i="12"/>
  <c r="B263" i="12"/>
  <c r="A263" i="12"/>
  <c r="P262" i="12"/>
  <c r="O262" i="12"/>
  <c r="N262" i="12"/>
  <c r="M262" i="12"/>
  <c r="L262" i="12"/>
  <c r="K262" i="12"/>
  <c r="J262" i="12"/>
  <c r="I262" i="12"/>
  <c r="H262" i="12"/>
  <c r="G262" i="12"/>
  <c r="F262" i="12"/>
  <c r="E262" i="12"/>
  <c r="D262" i="12"/>
  <c r="C262" i="12"/>
  <c r="B262" i="12"/>
  <c r="A262" i="12"/>
  <c r="P261" i="12"/>
  <c r="O261" i="12"/>
  <c r="N261" i="12"/>
  <c r="M261" i="12"/>
  <c r="L261" i="12"/>
  <c r="K261" i="12"/>
  <c r="J261" i="12"/>
  <c r="I261" i="12"/>
  <c r="H261" i="12"/>
  <c r="G261" i="12"/>
  <c r="F261" i="12"/>
  <c r="E261" i="12"/>
  <c r="D261" i="12"/>
  <c r="C261" i="12"/>
  <c r="B261" i="12"/>
  <c r="A261" i="12"/>
  <c r="P260" i="12"/>
  <c r="O260" i="12"/>
  <c r="N260" i="12"/>
  <c r="M260" i="12"/>
  <c r="L260" i="12"/>
  <c r="K260" i="12"/>
  <c r="J260" i="12"/>
  <c r="I260" i="12"/>
  <c r="H260" i="12"/>
  <c r="G260" i="12"/>
  <c r="F260" i="12"/>
  <c r="E260" i="12"/>
  <c r="D260" i="12"/>
  <c r="C260" i="12"/>
  <c r="B260" i="12"/>
  <c r="A260" i="12"/>
  <c r="P259" i="12"/>
  <c r="O259" i="12"/>
  <c r="N259" i="12"/>
  <c r="M259" i="12"/>
  <c r="L259" i="12"/>
  <c r="K259" i="12"/>
  <c r="J259" i="12"/>
  <c r="I259" i="12"/>
  <c r="H259" i="12"/>
  <c r="G259" i="12"/>
  <c r="F259" i="12"/>
  <c r="E259" i="12"/>
  <c r="D259" i="12"/>
  <c r="C259" i="12"/>
  <c r="B259" i="12"/>
  <c r="A259" i="12"/>
  <c r="P258" i="12"/>
  <c r="O258" i="12"/>
  <c r="N258" i="12"/>
  <c r="M258" i="12"/>
  <c r="L258" i="12"/>
  <c r="K258" i="12"/>
  <c r="J258" i="12"/>
  <c r="I258" i="12"/>
  <c r="H258" i="12"/>
  <c r="G258" i="12"/>
  <c r="F258" i="12"/>
  <c r="E258" i="12"/>
  <c r="D258" i="12"/>
  <c r="C258" i="12"/>
  <c r="B258" i="12"/>
  <c r="A258" i="12"/>
  <c r="P257" i="12"/>
  <c r="O257" i="12"/>
  <c r="N257" i="12"/>
  <c r="M257" i="12"/>
  <c r="L257" i="12"/>
  <c r="K257" i="12"/>
  <c r="J257" i="12"/>
  <c r="I257" i="12"/>
  <c r="H257" i="12"/>
  <c r="G257" i="12"/>
  <c r="F257" i="12"/>
  <c r="E257" i="12"/>
  <c r="D257" i="12"/>
  <c r="C257" i="12"/>
  <c r="B257" i="12"/>
  <c r="A257" i="12"/>
  <c r="P256" i="12"/>
  <c r="O256" i="12"/>
  <c r="N256" i="12"/>
  <c r="M256" i="12"/>
  <c r="L256" i="12"/>
  <c r="K256" i="12"/>
  <c r="J256" i="12"/>
  <c r="I256" i="12"/>
  <c r="H256" i="12"/>
  <c r="G256" i="12"/>
  <c r="F256" i="12"/>
  <c r="E256" i="12"/>
  <c r="D256" i="12"/>
  <c r="C256" i="12"/>
  <c r="B256" i="12"/>
  <c r="A256" i="12"/>
  <c r="P255" i="12"/>
  <c r="O255" i="12"/>
  <c r="N255" i="12"/>
  <c r="M255" i="12"/>
  <c r="L255" i="12"/>
  <c r="K255" i="12"/>
  <c r="J255" i="12"/>
  <c r="I255" i="12"/>
  <c r="H255" i="12"/>
  <c r="G255" i="12"/>
  <c r="F255" i="12"/>
  <c r="E255" i="12"/>
  <c r="D255" i="12"/>
  <c r="C255" i="12"/>
  <c r="B255" i="12"/>
  <c r="A255" i="12"/>
  <c r="P254" i="12"/>
  <c r="O254" i="12"/>
  <c r="N254" i="12"/>
  <c r="M254" i="12"/>
  <c r="L254" i="12"/>
  <c r="K254" i="12"/>
  <c r="J254" i="12"/>
  <c r="I254" i="12"/>
  <c r="H254" i="12"/>
  <c r="G254" i="12"/>
  <c r="F254" i="12"/>
  <c r="E254" i="12"/>
  <c r="D254" i="12"/>
  <c r="C254" i="12"/>
  <c r="B254" i="12"/>
  <c r="A254" i="12"/>
  <c r="P253" i="12"/>
  <c r="O253" i="12"/>
  <c r="N253" i="12"/>
  <c r="M253" i="12"/>
  <c r="L253" i="12"/>
  <c r="K253" i="12"/>
  <c r="J253" i="12"/>
  <c r="I253" i="12"/>
  <c r="H253" i="12"/>
  <c r="G253" i="12"/>
  <c r="F253" i="12"/>
  <c r="E253" i="12"/>
  <c r="D253" i="12"/>
  <c r="C253" i="12"/>
  <c r="B253" i="12"/>
  <c r="A253" i="12"/>
  <c r="P252" i="12"/>
  <c r="O252" i="12"/>
  <c r="N252" i="12"/>
  <c r="M252" i="12"/>
  <c r="L252" i="12"/>
  <c r="K252" i="12"/>
  <c r="J252" i="12"/>
  <c r="I252" i="12"/>
  <c r="H252" i="12"/>
  <c r="G252" i="12"/>
  <c r="F252" i="12"/>
  <c r="E252" i="12"/>
  <c r="D252" i="12"/>
  <c r="C252" i="12"/>
  <c r="B252" i="12"/>
  <c r="A252" i="12"/>
  <c r="P251" i="12"/>
  <c r="O251" i="12"/>
  <c r="N251" i="12"/>
  <c r="M251" i="12"/>
  <c r="L251" i="12"/>
  <c r="K251" i="12"/>
  <c r="J251" i="12"/>
  <c r="I251" i="12"/>
  <c r="H251" i="12"/>
  <c r="G251" i="12"/>
  <c r="F251" i="12"/>
  <c r="E251" i="12"/>
  <c r="D251" i="12"/>
  <c r="C251" i="12"/>
  <c r="B251" i="12"/>
  <c r="A251" i="12"/>
  <c r="P250" i="12"/>
  <c r="O250" i="12"/>
  <c r="N250" i="12"/>
  <c r="M250" i="12"/>
  <c r="L250" i="12"/>
  <c r="K250" i="12"/>
  <c r="J250" i="12"/>
  <c r="I250" i="12"/>
  <c r="H250" i="12"/>
  <c r="G250" i="12"/>
  <c r="F250" i="12"/>
  <c r="E250" i="12"/>
  <c r="D250" i="12"/>
  <c r="C250" i="12"/>
  <c r="B250" i="12"/>
  <c r="A250" i="12"/>
  <c r="P249" i="12"/>
  <c r="O249" i="12"/>
  <c r="N249" i="12"/>
  <c r="M249" i="12"/>
  <c r="L249" i="12"/>
  <c r="K249" i="12"/>
  <c r="J249" i="12"/>
  <c r="I249" i="12"/>
  <c r="H249" i="12"/>
  <c r="G249" i="12"/>
  <c r="F249" i="12"/>
  <c r="E249" i="12"/>
  <c r="D249" i="12"/>
  <c r="C249" i="12"/>
  <c r="B249" i="12"/>
  <c r="A249" i="12"/>
  <c r="P248" i="12"/>
  <c r="O248" i="12"/>
  <c r="N248" i="12"/>
  <c r="M248" i="12"/>
  <c r="L248" i="12"/>
  <c r="K248" i="12"/>
  <c r="J248" i="12"/>
  <c r="I248" i="12"/>
  <c r="H248" i="12"/>
  <c r="G248" i="12"/>
  <c r="F248" i="12"/>
  <c r="E248" i="12"/>
  <c r="D248" i="12"/>
  <c r="C248" i="12"/>
  <c r="B248" i="12"/>
  <c r="A248" i="12"/>
  <c r="P247" i="12"/>
  <c r="O247" i="12"/>
  <c r="N247" i="12"/>
  <c r="M247" i="12"/>
  <c r="L247" i="12"/>
  <c r="K247" i="12"/>
  <c r="J247" i="12"/>
  <c r="I247" i="12"/>
  <c r="H247" i="12"/>
  <c r="G247" i="12"/>
  <c r="F247" i="12"/>
  <c r="E247" i="12"/>
  <c r="D247" i="12"/>
  <c r="C247" i="12"/>
  <c r="B247" i="12"/>
  <c r="A247" i="12"/>
  <c r="P246" i="12"/>
  <c r="O246" i="12"/>
  <c r="N246" i="12"/>
  <c r="M246" i="12"/>
  <c r="L246" i="12"/>
  <c r="K246" i="12"/>
  <c r="J246" i="12"/>
  <c r="I246" i="12"/>
  <c r="H246" i="12"/>
  <c r="G246" i="12"/>
  <c r="F246" i="12"/>
  <c r="E246" i="12"/>
  <c r="D246" i="12"/>
  <c r="C246" i="12"/>
  <c r="B246" i="12"/>
  <c r="A246" i="12"/>
  <c r="P245" i="12"/>
  <c r="O245" i="12"/>
  <c r="N245" i="12"/>
  <c r="M245" i="12"/>
  <c r="L245" i="12"/>
  <c r="K245" i="12"/>
  <c r="J245" i="12"/>
  <c r="I245" i="12"/>
  <c r="H245" i="12"/>
  <c r="G245" i="12"/>
  <c r="F245" i="12"/>
  <c r="E245" i="12"/>
  <c r="D245" i="12"/>
  <c r="C245" i="12"/>
  <c r="B245" i="12"/>
  <c r="A245" i="12"/>
  <c r="P244" i="12"/>
  <c r="O244" i="12"/>
  <c r="N244" i="12"/>
  <c r="M244" i="12"/>
  <c r="L244" i="12"/>
  <c r="K244" i="12"/>
  <c r="J244" i="12"/>
  <c r="I244" i="12"/>
  <c r="H244" i="12"/>
  <c r="G244" i="12"/>
  <c r="F244" i="12"/>
  <c r="E244" i="12"/>
  <c r="D244" i="12"/>
  <c r="C244" i="12"/>
  <c r="B244" i="12"/>
  <c r="A244" i="12"/>
  <c r="P243" i="12"/>
  <c r="O243" i="12"/>
  <c r="N243" i="12"/>
  <c r="M243" i="12"/>
  <c r="L243" i="12"/>
  <c r="K243" i="12"/>
  <c r="J243" i="12"/>
  <c r="I243" i="12"/>
  <c r="H243" i="12"/>
  <c r="G243" i="12"/>
  <c r="F243" i="12"/>
  <c r="E243" i="12"/>
  <c r="D243" i="12"/>
  <c r="C243" i="12"/>
  <c r="B243" i="12"/>
  <c r="A243" i="12"/>
  <c r="P242" i="12"/>
  <c r="O242" i="12"/>
  <c r="N242" i="12"/>
  <c r="M242" i="12"/>
  <c r="L242" i="12"/>
  <c r="K242" i="12"/>
  <c r="J242" i="12"/>
  <c r="I242" i="12"/>
  <c r="H242" i="12"/>
  <c r="G242" i="12"/>
  <c r="F242" i="12"/>
  <c r="E242" i="12"/>
  <c r="D242" i="12"/>
  <c r="C242" i="12"/>
  <c r="B242" i="12"/>
  <c r="A242" i="12"/>
  <c r="P241" i="12"/>
  <c r="O241" i="12"/>
  <c r="N241" i="12"/>
  <c r="M241" i="12"/>
  <c r="L241" i="12"/>
  <c r="K241" i="12"/>
  <c r="J241" i="12"/>
  <c r="I241" i="12"/>
  <c r="H241" i="12"/>
  <c r="G241" i="12"/>
  <c r="F241" i="12"/>
  <c r="E241" i="12"/>
  <c r="D241" i="12"/>
  <c r="C241" i="12"/>
  <c r="B241" i="12"/>
  <c r="A241" i="12"/>
  <c r="P240" i="12"/>
  <c r="O240" i="12"/>
  <c r="N240" i="12"/>
  <c r="M240" i="12"/>
  <c r="L240" i="12"/>
  <c r="K240" i="12"/>
  <c r="J240" i="12"/>
  <c r="I240" i="12"/>
  <c r="H240" i="12"/>
  <c r="G240" i="12"/>
  <c r="F240" i="12"/>
  <c r="E240" i="12"/>
  <c r="D240" i="12"/>
  <c r="C240" i="12"/>
  <c r="B240" i="12"/>
  <c r="A240" i="12"/>
  <c r="P239" i="12"/>
  <c r="O239" i="12"/>
  <c r="N239" i="12"/>
  <c r="M239" i="12"/>
  <c r="L239" i="12"/>
  <c r="K239" i="12"/>
  <c r="J239" i="12"/>
  <c r="I239" i="12"/>
  <c r="H239" i="12"/>
  <c r="G239" i="12"/>
  <c r="F239" i="12"/>
  <c r="E239" i="12"/>
  <c r="D239" i="12"/>
  <c r="C239" i="12"/>
  <c r="B239" i="12"/>
  <c r="A239" i="12"/>
  <c r="P238" i="12"/>
  <c r="O238" i="12"/>
  <c r="N238" i="12"/>
  <c r="M238" i="12"/>
  <c r="L238" i="12"/>
  <c r="K238" i="12"/>
  <c r="J238" i="12"/>
  <c r="I238" i="12"/>
  <c r="H238" i="12"/>
  <c r="G238" i="12"/>
  <c r="F238" i="12"/>
  <c r="E238" i="12"/>
  <c r="D238" i="12"/>
  <c r="C238" i="12"/>
  <c r="B238" i="12"/>
  <c r="A238" i="12"/>
  <c r="P237" i="12"/>
  <c r="O237" i="12"/>
  <c r="N237" i="12"/>
  <c r="M237" i="12"/>
  <c r="L237" i="12"/>
  <c r="K237" i="12"/>
  <c r="J237" i="12"/>
  <c r="I237" i="12"/>
  <c r="H237" i="12"/>
  <c r="G237" i="12"/>
  <c r="F237" i="12"/>
  <c r="E237" i="12"/>
  <c r="D237" i="12"/>
  <c r="C237" i="12"/>
  <c r="B237" i="12"/>
  <c r="A237" i="12"/>
  <c r="P236" i="12"/>
  <c r="O236" i="12"/>
  <c r="N236" i="12"/>
  <c r="M236" i="12"/>
  <c r="L236" i="12"/>
  <c r="K236" i="12"/>
  <c r="J236" i="12"/>
  <c r="I236" i="12"/>
  <c r="H236" i="12"/>
  <c r="G236" i="12"/>
  <c r="F236" i="12"/>
  <c r="E236" i="12"/>
  <c r="D236" i="12"/>
  <c r="C236" i="12"/>
  <c r="B236" i="12"/>
  <c r="A236" i="12"/>
  <c r="P235" i="12"/>
  <c r="O235" i="12"/>
  <c r="N235" i="12"/>
  <c r="M235" i="12"/>
  <c r="L235" i="12"/>
  <c r="K235" i="12"/>
  <c r="J235" i="12"/>
  <c r="I235" i="12"/>
  <c r="H235" i="12"/>
  <c r="G235" i="12"/>
  <c r="F235" i="12"/>
  <c r="E235" i="12"/>
  <c r="D235" i="12"/>
  <c r="C235" i="12"/>
  <c r="B235" i="12"/>
  <c r="A235" i="12"/>
  <c r="P234" i="12"/>
  <c r="O234" i="12"/>
  <c r="N234" i="12"/>
  <c r="M234" i="12"/>
  <c r="L234" i="12"/>
  <c r="K234" i="12"/>
  <c r="J234" i="12"/>
  <c r="I234" i="12"/>
  <c r="H234" i="12"/>
  <c r="G234" i="12"/>
  <c r="F234" i="12"/>
  <c r="E234" i="12"/>
  <c r="D234" i="12"/>
  <c r="C234" i="12"/>
  <c r="B234" i="12"/>
  <c r="A234" i="12"/>
  <c r="P233" i="12"/>
  <c r="O233" i="12"/>
  <c r="N233" i="12"/>
  <c r="M233" i="12"/>
  <c r="L233" i="12"/>
  <c r="K233" i="12"/>
  <c r="J233" i="12"/>
  <c r="I233" i="12"/>
  <c r="H233" i="12"/>
  <c r="G233" i="12"/>
  <c r="F233" i="12"/>
  <c r="E233" i="12"/>
  <c r="D233" i="12"/>
  <c r="C233" i="12"/>
  <c r="B233" i="12"/>
  <c r="A233" i="12"/>
  <c r="P232" i="12"/>
  <c r="O232" i="12"/>
  <c r="N232" i="12"/>
  <c r="M232" i="12"/>
  <c r="L232" i="12"/>
  <c r="K232" i="12"/>
  <c r="J232" i="12"/>
  <c r="I232" i="12"/>
  <c r="H232" i="12"/>
  <c r="G232" i="12"/>
  <c r="F232" i="12"/>
  <c r="E232" i="12"/>
  <c r="D232" i="12"/>
  <c r="C232" i="12"/>
  <c r="B232" i="12"/>
  <c r="A232" i="12"/>
  <c r="P231" i="12"/>
  <c r="O231" i="12"/>
  <c r="N231" i="12"/>
  <c r="M231" i="12"/>
  <c r="L231" i="12"/>
  <c r="K231" i="12"/>
  <c r="J231" i="12"/>
  <c r="I231" i="12"/>
  <c r="H231" i="12"/>
  <c r="G231" i="12"/>
  <c r="F231" i="12"/>
  <c r="E231" i="12"/>
  <c r="D231" i="12"/>
  <c r="C231" i="12"/>
  <c r="B231" i="12"/>
  <c r="A231" i="12"/>
  <c r="P230" i="12"/>
  <c r="O230" i="12"/>
  <c r="N230" i="12"/>
  <c r="M230" i="12"/>
  <c r="L230" i="12"/>
  <c r="K230" i="12"/>
  <c r="J230" i="12"/>
  <c r="I230" i="12"/>
  <c r="H230" i="12"/>
  <c r="G230" i="12"/>
  <c r="F230" i="12"/>
  <c r="E230" i="12"/>
  <c r="D230" i="12"/>
  <c r="C230" i="12"/>
  <c r="B230" i="12"/>
  <c r="A230" i="12"/>
  <c r="P229" i="12"/>
  <c r="O229" i="12"/>
  <c r="N229" i="12"/>
  <c r="M229" i="12"/>
  <c r="L229" i="12"/>
  <c r="K229" i="12"/>
  <c r="J229" i="12"/>
  <c r="I229" i="12"/>
  <c r="H229" i="12"/>
  <c r="G229" i="12"/>
  <c r="F229" i="12"/>
  <c r="E229" i="12"/>
  <c r="D229" i="12"/>
  <c r="C229" i="12"/>
  <c r="B229" i="12"/>
  <c r="A229" i="12"/>
  <c r="P228" i="12"/>
  <c r="O228" i="12"/>
  <c r="N228" i="12"/>
  <c r="M228" i="12"/>
  <c r="L228" i="12"/>
  <c r="K228" i="12"/>
  <c r="J228" i="12"/>
  <c r="I228" i="12"/>
  <c r="H228" i="12"/>
  <c r="G228" i="12"/>
  <c r="F228" i="12"/>
  <c r="E228" i="12"/>
  <c r="D228" i="12"/>
  <c r="C228" i="12"/>
  <c r="B228" i="12"/>
  <c r="A228" i="12"/>
  <c r="P227" i="12"/>
  <c r="O227" i="12"/>
  <c r="N227" i="12"/>
  <c r="M227" i="12"/>
  <c r="L227" i="12"/>
  <c r="K227" i="12"/>
  <c r="J227" i="12"/>
  <c r="I227" i="12"/>
  <c r="H227" i="12"/>
  <c r="G227" i="12"/>
  <c r="F227" i="12"/>
  <c r="E227" i="12"/>
  <c r="D227" i="12"/>
  <c r="C227" i="12"/>
  <c r="B227" i="12"/>
  <c r="A227" i="12"/>
  <c r="P226" i="12"/>
  <c r="O226" i="12"/>
  <c r="N226" i="12"/>
  <c r="M226" i="12"/>
  <c r="L226" i="12"/>
  <c r="K226" i="12"/>
  <c r="J226" i="12"/>
  <c r="I226" i="12"/>
  <c r="H226" i="12"/>
  <c r="G226" i="12"/>
  <c r="F226" i="12"/>
  <c r="E226" i="12"/>
  <c r="D226" i="12"/>
  <c r="C226" i="12"/>
  <c r="B226" i="12"/>
  <c r="A226" i="12"/>
  <c r="P225" i="12"/>
  <c r="O225" i="12"/>
  <c r="N225" i="12"/>
  <c r="M225" i="12"/>
  <c r="L225" i="12"/>
  <c r="K225" i="12"/>
  <c r="J225" i="12"/>
  <c r="I225" i="12"/>
  <c r="H225" i="12"/>
  <c r="G225" i="12"/>
  <c r="F225" i="12"/>
  <c r="E225" i="12"/>
  <c r="D225" i="12"/>
  <c r="C225" i="12"/>
  <c r="B225" i="12"/>
  <c r="A225" i="12"/>
  <c r="P224" i="12"/>
  <c r="O224" i="12"/>
  <c r="N224" i="12"/>
  <c r="M224" i="12"/>
  <c r="L224" i="12"/>
  <c r="K224" i="12"/>
  <c r="J224" i="12"/>
  <c r="I224" i="12"/>
  <c r="H224" i="12"/>
  <c r="G224" i="12"/>
  <c r="F224" i="12"/>
  <c r="E224" i="12"/>
  <c r="D224" i="12"/>
  <c r="C224" i="12"/>
  <c r="B224" i="12"/>
  <c r="A224" i="12"/>
  <c r="P223" i="12"/>
  <c r="O223" i="12"/>
  <c r="N223" i="12"/>
  <c r="M223" i="12"/>
  <c r="L223" i="12"/>
  <c r="K223" i="12"/>
  <c r="J223" i="12"/>
  <c r="I223" i="12"/>
  <c r="H223" i="12"/>
  <c r="G223" i="12"/>
  <c r="F223" i="12"/>
  <c r="E223" i="12"/>
  <c r="D223" i="12"/>
  <c r="C223" i="12"/>
  <c r="B223" i="12"/>
  <c r="A223" i="12"/>
  <c r="P222" i="12"/>
  <c r="O222" i="12"/>
  <c r="N222" i="12"/>
  <c r="M222" i="12"/>
  <c r="L222" i="12"/>
  <c r="K222" i="12"/>
  <c r="J222" i="12"/>
  <c r="I222" i="12"/>
  <c r="H222" i="12"/>
  <c r="G222" i="12"/>
  <c r="F222" i="12"/>
  <c r="E222" i="12"/>
  <c r="D222" i="12"/>
  <c r="C222" i="12"/>
  <c r="B222" i="12"/>
  <c r="A222" i="12"/>
  <c r="P221" i="12"/>
  <c r="O221" i="12"/>
  <c r="N221" i="12"/>
  <c r="M221" i="12"/>
  <c r="L221" i="12"/>
  <c r="K221" i="12"/>
  <c r="J221" i="12"/>
  <c r="I221" i="12"/>
  <c r="H221" i="12"/>
  <c r="G221" i="12"/>
  <c r="F221" i="12"/>
  <c r="E221" i="12"/>
  <c r="D221" i="12"/>
  <c r="C221" i="12"/>
  <c r="B221" i="12"/>
  <c r="A221" i="12"/>
  <c r="P220" i="12"/>
  <c r="O220" i="12"/>
  <c r="N220" i="12"/>
  <c r="M220" i="12"/>
  <c r="L220" i="12"/>
  <c r="K220" i="12"/>
  <c r="J220" i="12"/>
  <c r="I220" i="12"/>
  <c r="H220" i="12"/>
  <c r="G220" i="12"/>
  <c r="F220" i="12"/>
  <c r="E220" i="12"/>
  <c r="D220" i="12"/>
  <c r="C220" i="12"/>
  <c r="B220" i="12"/>
  <c r="A220" i="12"/>
  <c r="P219" i="12"/>
  <c r="O219" i="12"/>
  <c r="N219" i="12"/>
  <c r="M219" i="12"/>
  <c r="L219" i="12"/>
  <c r="K219" i="12"/>
  <c r="J219" i="12"/>
  <c r="I219" i="12"/>
  <c r="H219" i="12"/>
  <c r="G219" i="12"/>
  <c r="F219" i="12"/>
  <c r="E219" i="12"/>
  <c r="D219" i="12"/>
  <c r="C219" i="12"/>
  <c r="B219" i="12"/>
  <c r="A219" i="12"/>
  <c r="P218" i="12"/>
  <c r="O218" i="12"/>
  <c r="N218" i="12"/>
  <c r="M218" i="12"/>
  <c r="L218" i="12"/>
  <c r="K218" i="12"/>
  <c r="J218" i="12"/>
  <c r="I218" i="12"/>
  <c r="H218" i="12"/>
  <c r="G218" i="12"/>
  <c r="F218" i="12"/>
  <c r="E218" i="12"/>
  <c r="D218" i="12"/>
  <c r="C218" i="12"/>
  <c r="B218" i="12"/>
  <c r="A218" i="12"/>
  <c r="P217" i="12"/>
  <c r="O217" i="12"/>
  <c r="N217" i="12"/>
  <c r="M217" i="12"/>
  <c r="L217" i="12"/>
  <c r="K217" i="12"/>
  <c r="J217" i="12"/>
  <c r="I217" i="12"/>
  <c r="H217" i="12"/>
  <c r="G217" i="12"/>
  <c r="F217" i="12"/>
  <c r="E217" i="12"/>
  <c r="D217" i="12"/>
  <c r="C217" i="12"/>
  <c r="B217" i="12"/>
  <c r="A217" i="12"/>
  <c r="P216" i="12"/>
  <c r="O216" i="12"/>
  <c r="N216" i="12"/>
  <c r="M216" i="12"/>
  <c r="L216" i="12"/>
  <c r="K216" i="12"/>
  <c r="J216" i="12"/>
  <c r="I216" i="12"/>
  <c r="H216" i="12"/>
  <c r="G216" i="12"/>
  <c r="F216" i="12"/>
  <c r="E216" i="12"/>
  <c r="D216" i="12"/>
  <c r="C216" i="12"/>
  <c r="B216" i="12"/>
  <c r="A216" i="12"/>
  <c r="P215" i="12"/>
  <c r="O215" i="12"/>
  <c r="N215" i="12"/>
  <c r="M215" i="12"/>
  <c r="L215" i="12"/>
  <c r="K215" i="12"/>
  <c r="J215" i="12"/>
  <c r="I215" i="12"/>
  <c r="H215" i="12"/>
  <c r="G215" i="12"/>
  <c r="F215" i="12"/>
  <c r="E215" i="12"/>
  <c r="D215" i="12"/>
  <c r="C215" i="12"/>
  <c r="B215" i="12"/>
  <c r="A215" i="12"/>
  <c r="P214" i="12"/>
  <c r="O214" i="12"/>
  <c r="N214" i="12"/>
  <c r="M214" i="12"/>
  <c r="L214" i="12"/>
  <c r="K214" i="12"/>
  <c r="J214" i="12"/>
  <c r="I214" i="12"/>
  <c r="H214" i="12"/>
  <c r="G214" i="12"/>
  <c r="F214" i="12"/>
  <c r="E214" i="12"/>
  <c r="D214" i="12"/>
  <c r="C214" i="12"/>
  <c r="B214" i="12"/>
  <c r="A214" i="12"/>
  <c r="P213" i="12"/>
  <c r="O213" i="12"/>
  <c r="N213" i="12"/>
  <c r="M213" i="12"/>
  <c r="L213" i="12"/>
  <c r="K213" i="12"/>
  <c r="J213" i="12"/>
  <c r="I213" i="12"/>
  <c r="H213" i="12"/>
  <c r="G213" i="12"/>
  <c r="F213" i="12"/>
  <c r="E213" i="12"/>
  <c r="D213" i="12"/>
  <c r="C213" i="12"/>
  <c r="B213" i="12"/>
  <c r="A213" i="12"/>
  <c r="P212" i="12"/>
  <c r="O212" i="12"/>
  <c r="N212" i="12"/>
  <c r="M212" i="12"/>
  <c r="L212" i="12"/>
  <c r="K212" i="12"/>
  <c r="J212" i="12"/>
  <c r="I212" i="12"/>
  <c r="H212" i="12"/>
  <c r="G212" i="12"/>
  <c r="F212" i="12"/>
  <c r="E212" i="12"/>
  <c r="D212" i="12"/>
  <c r="C212" i="12"/>
  <c r="B212" i="12"/>
  <c r="A212" i="12"/>
  <c r="P211" i="12"/>
  <c r="O211" i="12"/>
  <c r="N211" i="12"/>
  <c r="M211" i="12"/>
  <c r="L211" i="12"/>
  <c r="K211" i="12"/>
  <c r="J211" i="12"/>
  <c r="I211" i="12"/>
  <c r="H211" i="12"/>
  <c r="G211" i="12"/>
  <c r="F211" i="12"/>
  <c r="E211" i="12"/>
  <c r="D211" i="12"/>
  <c r="C211" i="12"/>
  <c r="B211" i="12"/>
  <c r="A211" i="12"/>
  <c r="P210" i="12"/>
  <c r="O210" i="12"/>
  <c r="N210" i="12"/>
  <c r="M210" i="12"/>
  <c r="L210" i="12"/>
  <c r="K210" i="12"/>
  <c r="J210" i="12"/>
  <c r="I210" i="12"/>
  <c r="H210" i="12"/>
  <c r="G210" i="12"/>
  <c r="F210" i="12"/>
  <c r="E210" i="12"/>
  <c r="D210" i="12"/>
  <c r="C210" i="12"/>
  <c r="B210" i="12"/>
  <c r="A210" i="12"/>
  <c r="P209" i="12"/>
  <c r="O209" i="12"/>
  <c r="N209" i="12"/>
  <c r="M209" i="12"/>
  <c r="L209" i="12"/>
  <c r="K209" i="12"/>
  <c r="J209" i="12"/>
  <c r="I209" i="12"/>
  <c r="H209" i="12"/>
  <c r="G209" i="12"/>
  <c r="F209" i="12"/>
  <c r="E209" i="12"/>
  <c r="D209" i="12"/>
  <c r="C209" i="12"/>
  <c r="B209" i="12"/>
  <c r="A209" i="12"/>
  <c r="P208" i="12"/>
  <c r="O208" i="12"/>
  <c r="N208" i="12"/>
  <c r="M208" i="12"/>
  <c r="L208" i="12"/>
  <c r="K208" i="12"/>
  <c r="J208" i="12"/>
  <c r="I208" i="12"/>
  <c r="H208" i="12"/>
  <c r="G208" i="12"/>
  <c r="F208" i="12"/>
  <c r="E208" i="12"/>
  <c r="D208" i="12"/>
  <c r="C208" i="12"/>
  <c r="B208" i="12"/>
  <c r="A208" i="12"/>
  <c r="P207" i="12"/>
  <c r="O207" i="12"/>
  <c r="N207" i="12"/>
  <c r="M207" i="12"/>
  <c r="L207" i="12"/>
  <c r="K207" i="12"/>
  <c r="J207" i="12"/>
  <c r="I207" i="12"/>
  <c r="H207" i="12"/>
  <c r="G207" i="12"/>
  <c r="F207" i="12"/>
  <c r="E207" i="12"/>
  <c r="D207" i="12"/>
  <c r="C207" i="12"/>
  <c r="B207" i="12"/>
  <c r="A207" i="12"/>
  <c r="P206" i="12"/>
  <c r="O206" i="12"/>
  <c r="N206" i="12"/>
  <c r="M206" i="12"/>
  <c r="L206" i="12"/>
  <c r="K206" i="12"/>
  <c r="J206" i="12"/>
  <c r="I206" i="12"/>
  <c r="H206" i="12"/>
  <c r="G206" i="12"/>
  <c r="F206" i="12"/>
  <c r="E206" i="12"/>
  <c r="D206" i="12"/>
  <c r="C206" i="12"/>
  <c r="B206" i="12"/>
  <c r="A206" i="12"/>
  <c r="P205" i="12"/>
  <c r="O205" i="12"/>
  <c r="N205" i="12"/>
  <c r="M205" i="12"/>
  <c r="L205" i="12"/>
  <c r="K205" i="12"/>
  <c r="J205" i="12"/>
  <c r="I205" i="12"/>
  <c r="H205" i="12"/>
  <c r="G205" i="12"/>
  <c r="F205" i="12"/>
  <c r="E205" i="12"/>
  <c r="D205" i="12"/>
  <c r="C205" i="12"/>
  <c r="B205" i="12"/>
  <c r="A205" i="12"/>
  <c r="P204" i="12"/>
  <c r="O204" i="12"/>
  <c r="N204" i="12"/>
  <c r="M204" i="12"/>
  <c r="L204" i="12"/>
  <c r="K204" i="12"/>
  <c r="J204" i="12"/>
  <c r="I204" i="12"/>
  <c r="H204" i="12"/>
  <c r="G204" i="12"/>
  <c r="F204" i="12"/>
  <c r="E204" i="12"/>
  <c r="D204" i="12"/>
  <c r="C204" i="12"/>
  <c r="B204" i="12"/>
  <c r="A204" i="12"/>
  <c r="P203" i="12"/>
  <c r="O203" i="12"/>
  <c r="N203" i="12"/>
  <c r="M203" i="12"/>
  <c r="L203" i="12"/>
  <c r="K203" i="12"/>
  <c r="J203" i="12"/>
  <c r="I203" i="12"/>
  <c r="H203" i="12"/>
  <c r="G203" i="12"/>
  <c r="F203" i="12"/>
  <c r="E203" i="12"/>
  <c r="D203" i="12"/>
  <c r="C203" i="12"/>
  <c r="B203" i="12"/>
  <c r="A203" i="12"/>
  <c r="P202" i="12"/>
  <c r="O202" i="12"/>
  <c r="N202" i="12"/>
  <c r="M202" i="12"/>
  <c r="L202" i="12"/>
  <c r="K202" i="12"/>
  <c r="J202" i="12"/>
  <c r="I202" i="12"/>
  <c r="H202" i="12"/>
  <c r="G202" i="12"/>
  <c r="F202" i="12"/>
  <c r="E202" i="12"/>
  <c r="D202" i="12"/>
  <c r="C202" i="12"/>
  <c r="B202" i="12"/>
  <c r="A202" i="12"/>
  <c r="P201" i="12"/>
  <c r="O201" i="12"/>
  <c r="N201" i="12"/>
  <c r="M201" i="12"/>
  <c r="L201" i="12"/>
  <c r="K201" i="12"/>
  <c r="J201" i="12"/>
  <c r="I201" i="12"/>
  <c r="H201" i="12"/>
  <c r="G201" i="12"/>
  <c r="F201" i="12"/>
  <c r="E201" i="12"/>
  <c r="D201" i="12"/>
  <c r="C201" i="12"/>
  <c r="B201" i="12"/>
  <c r="A201" i="12"/>
  <c r="P200" i="12"/>
  <c r="O200" i="12"/>
  <c r="N200" i="12"/>
  <c r="M200" i="12"/>
  <c r="L200" i="12"/>
  <c r="K200" i="12"/>
  <c r="J200" i="12"/>
  <c r="I200" i="12"/>
  <c r="H200" i="12"/>
  <c r="G200" i="12"/>
  <c r="F200" i="12"/>
  <c r="E200" i="12"/>
  <c r="D200" i="12"/>
  <c r="C200" i="12"/>
  <c r="B200" i="12"/>
  <c r="A200" i="12"/>
  <c r="P199" i="12"/>
  <c r="O199" i="12"/>
  <c r="N199" i="12"/>
  <c r="M199" i="12"/>
  <c r="L199" i="12"/>
  <c r="K199" i="12"/>
  <c r="J199" i="12"/>
  <c r="I199" i="12"/>
  <c r="H199" i="12"/>
  <c r="G199" i="12"/>
  <c r="F199" i="12"/>
  <c r="E199" i="12"/>
  <c r="D199" i="12"/>
  <c r="C199" i="12"/>
  <c r="B199" i="12"/>
  <c r="A199" i="12"/>
  <c r="P198" i="12"/>
  <c r="O198" i="12"/>
  <c r="N198" i="12"/>
  <c r="M198" i="12"/>
  <c r="L198" i="12"/>
  <c r="K198" i="12"/>
  <c r="J198" i="12"/>
  <c r="I198" i="12"/>
  <c r="H198" i="12"/>
  <c r="G198" i="12"/>
  <c r="F198" i="12"/>
  <c r="E198" i="12"/>
  <c r="D198" i="12"/>
  <c r="C198" i="12"/>
  <c r="B198" i="12"/>
  <c r="A198" i="12"/>
  <c r="P197" i="12"/>
  <c r="O197" i="12"/>
  <c r="N197" i="12"/>
  <c r="M197" i="12"/>
  <c r="L197" i="12"/>
  <c r="K197" i="12"/>
  <c r="J197" i="12"/>
  <c r="I197" i="12"/>
  <c r="H197" i="12"/>
  <c r="G197" i="12"/>
  <c r="F197" i="12"/>
  <c r="E197" i="12"/>
  <c r="D197" i="12"/>
  <c r="C197" i="12"/>
  <c r="B197" i="12"/>
  <c r="A197" i="12"/>
  <c r="P196" i="12"/>
  <c r="O196" i="12"/>
  <c r="N196" i="12"/>
  <c r="M196" i="12"/>
  <c r="L196" i="12"/>
  <c r="K196" i="12"/>
  <c r="J196" i="12"/>
  <c r="I196" i="12"/>
  <c r="H196" i="12"/>
  <c r="G196" i="12"/>
  <c r="F196" i="12"/>
  <c r="E196" i="12"/>
  <c r="D196" i="12"/>
  <c r="C196" i="12"/>
  <c r="B196" i="12"/>
  <c r="A196" i="12"/>
  <c r="P195" i="12"/>
  <c r="O195" i="12"/>
  <c r="N195" i="12"/>
  <c r="M195" i="12"/>
  <c r="L195" i="12"/>
  <c r="K195" i="12"/>
  <c r="J195" i="12"/>
  <c r="I195" i="12"/>
  <c r="H195" i="12"/>
  <c r="G195" i="12"/>
  <c r="F195" i="12"/>
  <c r="E195" i="12"/>
  <c r="D195" i="12"/>
  <c r="C195" i="12"/>
  <c r="B195" i="12"/>
  <c r="A195" i="12"/>
  <c r="P194" i="12"/>
  <c r="O194" i="12"/>
  <c r="N194" i="12"/>
  <c r="M194" i="12"/>
  <c r="L194" i="12"/>
  <c r="K194" i="12"/>
  <c r="J194" i="12"/>
  <c r="I194" i="12"/>
  <c r="H194" i="12"/>
  <c r="G194" i="12"/>
  <c r="F194" i="12"/>
  <c r="E194" i="12"/>
  <c r="D194" i="12"/>
  <c r="C194" i="12"/>
  <c r="B194" i="12"/>
  <c r="A194" i="12"/>
  <c r="P193" i="12"/>
  <c r="O193" i="12"/>
  <c r="N193" i="12"/>
  <c r="M193" i="12"/>
  <c r="L193" i="12"/>
  <c r="K193" i="12"/>
  <c r="J193" i="12"/>
  <c r="I193" i="12"/>
  <c r="H193" i="12"/>
  <c r="G193" i="12"/>
  <c r="F193" i="12"/>
  <c r="E193" i="12"/>
  <c r="D193" i="12"/>
  <c r="C193" i="12"/>
  <c r="B193" i="12"/>
  <c r="A193" i="12"/>
  <c r="P192" i="12"/>
  <c r="O192" i="12"/>
  <c r="N192" i="12"/>
  <c r="M192" i="12"/>
  <c r="L192" i="12"/>
  <c r="K192" i="12"/>
  <c r="J192" i="12"/>
  <c r="I192" i="12"/>
  <c r="H192" i="12"/>
  <c r="G192" i="12"/>
  <c r="F192" i="12"/>
  <c r="E192" i="12"/>
  <c r="D192" i="12"/>
  <c r="C192" i="12"/>
  <c r="B192" i="12"/>
  <c r="A192" i="12"/>
  <c r="P191" i="12"/>
  <c r="O191" i="12"/>
  <c r="N191" i="12"/>
  <c r="M191" i="12"/>
  <c r="L191" i="12"/>
  <c r="K191" i="12"/>
  <c r="J191" i="12"/>
  <c r="I191" i="12"/>
  <c r="H191" i="12"/>
  <c r="G191" i="12"/>
  <c r="F191" i="12"/>
  <c r="E191" i="12"/>
  <c r="D191" i="12"/>
  <c r="C191" i="12"/>
  <c r="B191" i="12"/>
  <c r="A191" i="12"/>
  <c r="P190" i="12"/>
  <c r="O190" i="12"/>
  <c r="N190" i="12"/>
  <c r="M190" i="12"/>
  <c r="L190" i="12"/>
  <c r="K190" i="12"/>
  <c r="J190" i="12"/>
  <c r="I190" i="12"/>
  <c r="H190" i="12"/>
  <c r="G190" i="12"/>
  <c r="F190" i="12"/>
  <c r="E190" i="12"/>
  <c r="D190" i="12"/>
  <c r="C190" i="12"/>
  <c r="B190" i="12"/>
  <c r="A190" i="12"/>
  <c r="P189" i="12"/>
  <c r="O189" i="12"/>
  <c r="N189" i="12"/>
  <c r="M189" i="12"/>
  <c r="L189" i="12"/>
  <c r="K189" i="12"/>
  <c r="J189" i="12"/>
  <c r="I189" i="12"/>
  <c r="H189" i="12"/>
  <c r="G189" i="12"/>
  <c r="F189" i="12"/>
  <c r="E189" i="12"/>
  <c r="D189" i="12"/>
  <c r="C189" i="12"/>
  <c r="B189" i="12"/>
  <c r="A189" i="12"/>
  <c r="P188" i="12"/>
  <c r="O188" i="12"/>
  <c r="N188" i="12"/>
  <c r="M188" i="12"/>
  <c r="L188" i="12"/>
  <c r="K188" i="12"/>
  <c r="J188" i="12"/>
  <c r="I188" i="12"/>
  <c r="H188" i="12"/>
  <c r="G188" i="12"/>
  <c r="F188" i="12"/>
  <c r="E188" i="12"/>
  <c r="D188" i="12"/>
  <c r="C188" i="12"/>
  <c r="B188" i="12"/>
  <c r="A188" i="12"/>
  <c r="P187" i="12"/>
  <c r="O187" i="12"/>
  <c r="N187" i="12"/>
  <c r="M187" i="12"/>
  <c r="L187" i="12"/>
  <c r="K187" i="12"/>
  <c r="J187" i="12"/>
  <c r="I187" i="12"/>
  <c r="H187" i="12"/>
  <c r="G187" i="12"/>
  <c r="F187" i="12"/>
  <c r="E187" i="12"/>
  <c r="D187" i="12"/>
  <c r="C187" i="12"/>
  <c r="B187" i="12"/>
  <c r="A187" i="12"/>
  <c r="P186" i="12"/>
  <c r="O186" i="12"/>
  <c r="N186" i="12"/>
  <c r="M186" i="12"/>
  <c r="L186" i="12"/>
  <c r="K186" i="12"/>
  <c r="J186" i="12"/>
  <c r="I186" i="12"/>
  <c r="H186" i="12"/>
  <c r="G186" i="12"/>
  <c r="F186" i="12"/>
  <c r="E186" i="12"/>
  <c r="D186" i="12"/>
  <c r="C186" i="12"/>
  <c r="B186" i="12"/>
  <c r="A186" i="12"/>
  <c r="P185" i="12"/>
  <c r="O185" i="12"/>
  <c r="N185" i="12"/>
  <c r="M185" i="12"/>
  <c r="L185" i="12"/>
  <c r="K185" i="12"/>
  <c r="J185" i="12"/>
  <c r="I185" i="12"/>
  <c r="H185" i="12"/>
  <c r="G185" i="12"/>
  <c r="F185" i="12"/>
  <c r="E185" i="12"/>
  <c r="D185" i="12"/>
  <c r="C185" i="12"/>
  <c r="B185" i="12"/>
  <c r="A185" i="12"/>
  <c r="P184" i="12"/>
  <c r="O184" i="12"/>
  <c r="N184" i="12"/>
  <c r="M184" i="12"/>
  <c r="L184" i="12"/>
  <c r="K184" i="12"/>
  <c r="J184" i="12"/>
  <c r="I184" i="12"/>
  <c r="H184" i="12"/>
  <c r="G184" i="12"/>
  <c r="F184" i="12"/>
  <c r="E184" i="12"/>
  <c r="D184" i="12"/>
  <c r="C184" i="12"/>
  <c r="B184" i="12"/>
  <c r="A184" i="12"/>
  <c r="P183" i="12"/>
  <c r="O183" i="12"/>
  <c r="N183" i="12"/>
  <c r="M183" i="12"/>
  <c r="L183" i="12"/>
  <c r="K183" i="12"/>
  <c r="J183" i="12"/>
  <c r="I183" i="12"/>
  <c r="H183" i="12"/>
  <c r="G183" i="12"/>
  <c r="F183" i="12"/>
  <c r="E183" i="12"/>
  <c r="D183" i="12"/>
  <c r="C183" i="12"/>
  <c r="B183" i="12"/>
  <c r="A183" i="12"/>
  <c r="P182" i="12"/>
  <c r="O182" i="12"/>
  <c r="N182" i="12"/>
  <c r="M182" i="12"/>
  <c r="L182" i="12"/>
  <c r="K182" i="12"/>
  <c r="J182" i="12"/>
  <c r="I182" i="12"/>
  <c r="H182" i="12"/>
  <c r="G182" i="12"/>
  <c r="F182" i="12"/>
  <c r="E182" i="12"/>
  <c r="D182" i="12"/>
  <c r="C182" i="12"/>
  <c r="B182" i="12"/>
  <c r="A182" i="12"/>
  <c r="P181" i="12"/>
  <c r="O181" i="12"/>
  <c r="N181" i="12"/>
  <c r="M181" i="12"/>
  <c r="L181" i="12"/>
  <c r="K181" i="12"/>
  <c r="J181" i="12"/>
  <c r="I181" i="12"/>
  <c r="H181" i="12"/>
  <c r="G181" i="12"/>
  <c r="F181" i="12"/>
  <c r="E181" i="12"/>
  <c r="D181" i="12"/>
  <c r="C181" i="12"/>
  <c r="B181" i="12"/>
  <c r="A181" i="12"/>
  <c r="P180" i="12"/>
  <c r="O180" i="12"/>
  <c r="N180" i="12"/>
  <c r="M180" i="12"/>
  <c r="L180" i="12"/>
  <c r="K180" i="12"/>
  <c r="J180" i="12"/>
  <c r="I180" i="12"/>
  <c r="H180" i="12"/>
  <c r="G180" i="12"/>
  <c r="F180" i="12"/>
  <c r="E180" i="12"/>
  <c r="D180" i="12"/>
  <c r="C180" i="12"/>
  <c r="B180" i="12"/>
  <c r="A180" i="12"/>
  <c r="P179" i="12"/>
  <c r="O179" i="12"/>
  <c r="N179" i="12"/>
  <c r="M179" i="12"/>
  <c r="L179" i="12"/>
  <c r="K179" i="12"/>
  <c r="J179" i="12"/>
  <c r="I179" i="12"/>
  <c r="H179" i="12"/>
  <c r="G179" i="12"/>
  <c r="F179" i="12"/>
  <c r="E179" i="12"/>
  <c r="D179" i="12"/>
  <c r="C179" i="12"/>
  <c r="B179" i="12"/>
  <c r="A179" i="12"/>
  <c r="P178" i="12"/>
  <c r="O178" i="12"/>
  <c r="N178" i="12"/>
  <c r="M178" i="12"/>
  <c r="L178" i="12"/>
  <c r="K178" i="12"/>
  <c r="J178" i="12"/>
  <c r="I178" i="12"/>
  <c r="H178" i="12"/>
  <c r="G178" i="12"/>
  <c r="F178" i="12"/>
  <c r="E178" i="12"/>
  <c r="D178" i="12"/>
  <c r="C178" i="12"/>
  <c r="B178" i="12"/>
  <c r="A178" i="12"/>
  <c r="P177" i="12"/>
  <c r="O177" i="12"/>
  <c r="N177" i="12"/>
  <c r="M177" i="12"/>
  <c r="L177" i="12"/>
  <c r="K177" i="12"/>
  <c r="J177" i="12"/>
  <c r="I177" i="12"/>
  <c r="H177" i="12"/>
  <c r="G177" i="12"/>
  <c r="F177" i="12"/>
  <c r="E177" i="12"/>
  <c r="D177" i="12"/>
  <c r="C177" i="12"/>
  <c r="B177" i="12"/>
  <c r="A177" i="12"/>
  <c r="P176" i="12"/>
  <c r="O176" i="12"/>
  <c r="N176" i="12"/>
  <c r="M176" i="12"/>
  <c r="L176" i="12"/>
  <c r="K176" i="12"/>
  <c r="J176" i="12"/>
  <c r="I176" i="12"/>
  <c r="H176" i="12"/>
  <c r="G176" i="12"/>
  <c r="F176" i="12"/>
  <c r="E176" i="12"/>
  <c r="D176" i="12"/>
  <c r="C176" i="12"/>
  <c r="B176" i="12"/>
  <c r="A176" i="12"/>
  <c r="P175" i="12"/>
  <c r="O175" i="12"/>
  <c r="N175" i="12"/>
  <c r="M175" i="12"/>
  <c r="L175" i="12"/>
  <c r="K175" i="12"/>
  <c r="J175" i="12"/>
  <c r="I175" i="12"/>
  <c r="H175" i="12"/>
  <c r="G175" i="12"/>
  <c r="F175" i="12"/>
  <c r="E175" i="12"/>
  <c r="D175" i="12"/>
  <c r="C175" i="12"/>
  <c r="B175" i="12"/>
  <c r="A175" i="12"/>
  <c r="P174" i="12"/>
  <c r="O174" i="12"/>
  <c r="N174" i="12"/>
  <c r="M174" i="12"/>
  <c r="L174" i="12"/>
  <c r="K174" i="12"/>
  <c r="J174" i="12"/>
  <c r="I174" i="12"/>
  <c r="H174" i="12"/>
  <c r="G174" i="12"/>
  <c r="F174" i="12"/>
  <c r="E174" i="12"/>
  <c r="D174" i="12"/>
  <c r="C174" i="12"/>
  <c r="B174" i="12"/>
  <c r="A174" i="12"/>
  <c r="P173" i="12"/>
  <c r="O173" i="12"/>
  <c r="N173" i="12"/>
  <c r="M173" i="12"/>
  <c r="L173" i="12"/>
  <c r="K173" i="12"/>
  <c r="J173" i="12"/>
  <c r="I173" i="12"/>
  <c r="H173" i="12"/>
  <c r="G173" i="12"/>
  <c r="F173" i="12"/>
  <c r="E173" i="12"/>
  <c r="D173" i="12"/>
  <c r="C173" i="12"/>
  <c r="B173" i="12"/>
  <c r="A173" i="12"/>
  <c r="P172" i="12"/>
  <c r="O172" i="12"/>
  <c r="N172" i="12"/>
  <c r="M172" i="12"/>
  <c r="L172" i="12"/>
  <c r="K172" i="12"/>
  <c r="J172" i="12"/>
  <c r="I172" i="12"/>
  <c r="H172" i="12"/>
  <c r="G172" i="12"/>
  <c r="F172" i="12"/>
  <c r="E172" i="12"/>
  <c r="D172" i="12"/>
  <c r="C172" i="12"/>
  <c r="B172" i="12"/>
  <c r="A172" i="12"/>
  <c r="P171" i="12"/>
  <c r="O171" i="12"/>
  <c r="N171" i="12"/>
  <c r="M171" i="12"/>
  <c r="L171" i="12"/>
  <c r="K171" i="12"/>
  <c r="J171" i="12"/>
  <c r="I171" i="12"/>
  <c r="H171" i="12"/>
  <c r="G171" i="12"/>
  <c r="F171" i="12"/>
  <c r="E171" i="12"/>
  <c r="D171" i="12"/>
  <c r="C171" i="12"/>
  <c r="B171" i="12"/>
  <c r="A171" i="12"/>
  <c r="P170" i="12"/>
  <c r="O170" i="12"/>
  <c r="N170" i="12"/>
  <c r="M170" i="12"/>
  <c r="L170" i="12"/>
  <c r="K170" i="12"/>
  <c r="J170" i="12"/>
  <c r="I170" i="12"/>
  <c r="H170" i="12"/>
  <c r="G170" i="12"/>
  <c r="F170" i="12"/>
  <c r="E170" i="12"/>
  <c r="D170" i="12"/>
  <c r="C170" i="12"/>
  <c r="B170" i="12"/>
  <c r="A170" i="12"/>
  <c r="P169" i="12"/>
  <c r="O169" i="12"/>
  <c r="N169" i="12"/>
  <c r="M169" i="12"/>
  <c r="L169" i="12"/>
  <c r="K169" i="12"/>
  <c r="J169" i="12"/>
  <c r="I169" i="12"/>
  <c r="H169" i="12"/>
  <c r="G169" i="12"/>
  <c r="F169" i="12"/>
  <c r="E169" i="12"/>
  <c r="D169" i="12"/>
  <c r="C169" i="12"/>
  <c r="B169" i="12"/>
  <c r="A169" i="12"/>
  <c r="P168" i="12"/>
  <c r="O168" i="12"/>
  <c r="N168" i="12"/>
  <c r="M168" i="12"/>
  <c r="L168" i="12"/>
  <c r="K168" i="12"/>
  <c r="J168" i="12"/>
  <c r="I168" i="12"/>
  <c r="H168" i="12"/>
  <c r="G168" i="12"/>
  <c r="F168" i="12"/>
  <c r="E168" i="12"/>
  <c r="D168" i="12"/>
  <c r="C168" i="12"/>
  <c r="B168" i="12"/>
  <c r="A168" i="12"/>
  <c r="P167" i="12"/>
  <c r="O167" i="12"/>
  <c r="N167" i="12"/>
  <c r="M167" i="12"/>
  <c r="L167" i="12"/>
  <c r="K167" i="12"/>
  <c r="J167" i="12"/>
  <c r="I167" i="12"/>
  <c r="H167" i="12"/>
  <c r="G167" i="12"/>
  <c r="F167" i="12"/>
  <c r="E167" i="12"/>
  <c r="D167" i="12"/>
  <c r="C167" i="12"/>
  <c r="B167" i="12"/>
  <c r="A167" i="12"/>
  <c r="P166" i="12"/>
  <c r="O166" i="12"/>
  <c r="N166" i="12"/>
  <c r="M166" i="12"/>
  <c r="L166" i="12"/>
  <c r="K166" i="12"/>
  <c r="J166" i="12"/>
  <c r="I166" i="12"/>
  <c r="H166" i="12"/>
  <c r="G166" i="12"/>
  <c r="F166" i="12"/>
  <c r="E166" i="12"/>
  <c r="D166" i="12"/>
  <c r="C166" i="12"/>
  <c r="B166" i="12"/>
  <c r="A166" i="12"/>
  <c r="P165" i="12"/>
  <c r="O165" i="12"/>
  <c r="N165" i="12"/>
  <c r="M165" i="12"/>
  <c r="L165" i="12"/>
  <c r="K165" i="12"/>
  <c r="J165" i="12"/>
  <c r="I165" i="12"/>
  <c r="H165" i="12"/>
  <c r="G165" i="12"/>
  <c r="F165" i="12"/>
  <c r="E165" i="12"/>
  <c r="D165" i="12"/>
  <c r="C165" i="12"/>
  <c r="B165" i="12"/>
  <c r="A165" i="12"/>
  <c r="P164" i="12"/>
  <c r="O164" i="12"/>
  <c r="N164" i="12"/>
  <c r="M164" i="12"/>
  <c r="L164" i="12"/>
  <c r="K164" i="12"/>
  <c r="J164" i="12"/>
  <c r="I164" i="12"/>
  <c r="H164" i="12"/>
  <c r="G164" i="12"/>
  <c r="F164" i="12"/>
  <c r="E164" i="12"/>
  <c r="D164" i="12"/>
  <c r="C164" i="12"/>
  <c r="B164" i="12"/>
  <c r="A164" i="12"/>
  <c r="P163" i="12"/>
  <c r="O163" i="12"/>
  <c r="N163" i="12"/>
  <c r="M163" i="12"/>
  <c r="L163" i="12"/>
  <c r="K163" i="12"/>
  <c r="J163" i="12"/>
  <c r="I163" i="12"/>
  <c r="H163" i="12"/>
  <c r="G163" i="12"/>
  <c r="F163" i="12"/>
  <c r="E163" i="12"/>
  <c r="D163" i="12"/>
  <c r="C163" i="12"/>
  <c r="B163" i="12"/>
  <c r="A163" i="12"/>
  <c r="P162" i="12"/>
  <c r="O162" i="12"/>
  <c r="N162" i="12"/>
  <c r="M162" i="12"/>
  <c r="L162" i="12"/>
  <c r="K162" i="12"/>
  <c r="J162" i="12"/>
  <c r="I162" i="12"/>
  <c r="H162" i="12"/>
  <c r="G162" i="12"/>
  <c r="F162" i="12"/>
  <c r="E162" i="12"/>
  <c r="D162" i="12"/>
  <c r="C162" i="12"/>
  <c r="B162" i="12"/>
  <c r="A162" i="12"/>
  <c r="P161" i="12"/>
  <c r="O161" i="12"/>
  <c r="N161" i="12"/>
  <c r="M161" i="12"/>
  <c r="L161" i="12"/>
  <c r="K161" i="12"/>
  <c r="J161" i="12"/>
  <c r="I161" i="12"/>
  <c r="H161" i="12"/>
  <c r="G161" i="12"/>
  <c r="F161" i="12"/>
  <c r="E161" i="12"/>
  <c r="D161" i="12"/>
  <c r="C161" i="12"/>
  <c r="B161" i="12"/>
  <c r="A161" i="12"/>
  <c r="P160" i="12"/>
  <c r="O160" i="12"/>
  <c r="N160" i="12"/>
  <c r="M160" i="12"/>
  <c r="L160" i="12"/>
  <c r="K160" i="12"/>
  <c r="J160" i="12"/>
  <c r="I160" i="12"/>
  <c r="H160" i="12"/>
  <c r="G160" i="12"/>
  <c r="F160" i="12"/>
  <c r="E160" i="12"/>
  <c r="D160" i="12"/>
  <c r="C160" i="12"/>
  <c r="B160" i="12"/>
  <c r="A160" i="12"/>
  <c r="P159" i="12"/>
  <c r="O159" i="12"/>
  <c r="N159" i="12"/>
  <c r="M159" i="12"/>
  <c r="L159" i="12"/>
  <c r="K159" i="12"/>
  <c r="J159" i="12"/>
  <c r="I159" i="12"/>
  <c r="H159" i="12"/>
  <c r="G159" i="12"/>
  <c r="F159" i="12"/>
  <c r="E159" i="12"/>
  <c r="D159" i="12"/>
  <c r="C159" i="12"/>
  <c r="B159" i="12"/>
  <c r="A159" i="12"/>
  <c r="P158" i="12"/>
  <c r="O158" i="12"/>
  <c r="N158" i="12"/>
  <c r="M158" i="12"/>
  <c r="L158" i="12"/>
  <c r="K158" i="12"/>
  <c r="J158" i="12"/>
  <c r="I158" i="12"/>
  <c r="H158" i="12"/>
  <c r="G158" i="12"/>
  <c r="F158" i="12"/>
  <c r="E158" i="12"/>
  <c r="D158" i="12"/>
  <c r="C158" i="12"/>
  <c r="B158" i="12"/>
  <c r="A158" i="12"/>
  <c r="P157" i="12"/>
  <c r="O157" i="12"/>
  <c r="N157" i="12"/>
  <c r="M157" i="12"/>
  <c r="L157" i="12"/>
  <c r="K157" i="12"/>
  <c r="J157" i="12"/>
  <c r="I157" i="12"/>
  <c r="H157" i="12"/>
  <c r="G157" i="12"/>
  <c r="F157" i="12"/>
  <c r="E157" i="12"/>
  <c r="D157" i="12"/>
  <c r="C157" i="12"/>
  <c r="B157" i="12"/>
  <c r="A157" i="12"/>
  <c r="P156" i="12"/>
  <c r="O156" i="12"/>
  <c r="N156" i="12"/>
  <c r="M156" i="12"/>
  <c r="L156" i="12"/>
  <c r="K156" i="12"/>
  <c r="J156" i="12"/>
  <c r="I156" i="12"/>
  <c r="H156" i="12"/>
  <c r="G156" i="12"/>
  <c r="F156" i="12"/>
  <c r="E156" i="12"/>
  <c r="D156" i="12"/>
  <c r="C156" i="12"/>
  <c r="B156" i="12"/>
  <c r="A156" i="12"/>
  <c r="P155" i="12"/>
  <c r="O155" i="12"/>
  <c r="N155" i="12"/>
  <c r="M155" i="12"/>
  <c r="L155" i="12"/>
  <c r="K155" i="12"/>
  <c r="J155" i="12"/>
  <c r="I155" i="12"/>
  <c r="H155" i="12"/>
  <c r="G155" i="12"/>
  <c r="F155" i="12"/>
  <c r="E155" i="12"/>
  <c r="D155" i="12"/>
  <c r="C155" i="12"/>
  <c r="B155" i="12"/>
  <c r="A155" i="12"/>
  <c r="P154" i="12"/>
  <c r="O154" i="12"/>
  <c r="N154" i="12"/>
  <c r="M154" i="12"/>
  <c r="L154" i="12"/>
  <c r="K154" i="12"/>
  <c r="J154" i="12"/>
  <c r="I154" i="12"/>
  <c r="H154" i="12"/>
  <c r="G154" i="12"/>
  <c r="F154" i="12"/>
  <c r="E154" i="12"/>
  <c r="D154" i="12"/>
  <c r="C154" i="12"/>
  <c r="B154" i="12"/>
  <c r="A154" i="12"/>
  <c r="P153" i="12"/>
  <c r="O153" i="12"/>
  <c r="N153" i="12"/>
  <c r="M153" i="12"/>
  <c r="L153" i="12"/>
  <c r="K153" i="12"/>
  <c r="J153" i="12"/>
  <c r="I153" i="12"/>
  <c r="H153" i="12"/>
  <c r="G153" i="12"/>
  <c r="F153" i="12"/>
  <c r="E153" i="12"/>
  <c r="D153" i="12"/>
  <c r="C153" i="12"/>
  <c r="B153" i="12"/>
  <c r="A153" i="12"/>
  <c r="P152" i="12"/>
  <c r="O152" i="12"/>
  <c r="N152" i="12"/>
  <c r="M152" i="12"/>
  <c r="L152" i="12"/>
  <c r="K152" i="12"/>
  <c r="J152" i="12"/>
  <c r="I152" i="12"/>
  <c r="H152" i="12"/>
  <c r="G152" i="12"/>
  <c r="F152" i="12"/>
  <c r="E152" i="12"/>
  <c r="D152" i="12"/>
  <c r="C152" i="12"/>
  <c r="B152" i="12"/>
  <c r="A152" i="12"/>
  <c r="P151" i="12"/>
  <c r="O151" i="12"/>
  <c r="N151" i="12"/>
  <c r="M151" i="12"/>
  <c r="L151" i="12"/>
  <c r="K151" i="12"/>
  <c r="J151" i="12"/>
  <c r="I151" i="12"/>
  <c r="H151" i="12"/>
  <c r="G151" i="12"/>
  <c r="F151" i="12"/>
  <c r="E151" i="12"/>
  <c r="D151" i="12"/>
  <c r="C151" i="12"/>
  <c r="B151" i="12"/>
  <c r="A151" i="12"/>
  <c r="P150" i="12"/>
  <c r="O150" i="12"/>
  <c r="N150" i="12"/>
  <c r="M150" i="12"/>
  <c r="L150" i="12"/>
  <c r="K150" i="12"/>
  <c r="J150" i="12"/>
  <c r="I150" i="12"/>
  <c r="H150" i="12"/>
  <c r="G150" i="12"/>
  <c r="F150" i="12"/>
  <c r="E150" i="12"/>
  <c r="D150" i="12"/>
  <c r="C150" i="12"/>
  <c r="B150" i="12"/>
  <c r="A150" i="12"/>
  <c r="P149" i="12"/>
  <c r="O149" i="12"/>
  <c r="N149" i="12"/>
  <c r="M149" i="12"/>
  <c r="L149" i="12"/>
  <c r="K149" i="12"/>
  <c r="J149" i="12"/>
  <c r="I149" i="12"/>
  <c r="H149" i="12"/>
  <c r="G149" i="12"/>
  <c r="F149" i="12"/>
  <c r="E149" i="12"/>
  <c r="D149" i="12"/>
  <c r="C149" i="12"/>
  <c r="B149" i="12"/>
  <c r="A149" i="12"/>
  <c r="P148" i="12"/>
  <c r="O148" i="12"/>
  <c r="N148" i="12"/>
  <c r="M148" i="12"/>
  <c r="L148" i="12"/>
  <c r="K148" i="12"/>
  <c r="J148" i="12"/>
  <c r="I148" i="12"/>
  <c r="H148" i="12"/>
  <c r="G148" i="12"/>
  <c r="F148" i="12"/>
  <c r="E148" i="12"/>
  <c r="D148" i="12"/>
  <c r="C148" i="12"/>
  <c r="B148" i="12"/>
  <c r="A148" i="12"/>
  <c r="P147" i="12"/>
  <c r="O147" i="12"/>
  <c r="N147" i="12"/>
  <c r="M147" i="12"/>
  <c r="L147" i="12"/>
  <c r="K147" i="12"/>
  <c r="J147" i="12"/>
  <c r="I147" i="12"/>
  <c r="H147" i="12"/>
  <c r="G147" i="12"/>
  <c r="F147" i="12"/>
  <c r="E147" i="12"/>
  <c r="D147" i="12"/>
  <c r="C147" i="12"/>
  <c r="B147" i="12"/>
  <c r="A147" i="12"/>
  <c r="P146" i="12"/>
  <c r="O146" i="12"/>
  <c r="N146" i="12"/>
  <c r="M146" i="12"/>
  <c r="L146" i="12"/>
  <c r="K146" i="12"/>
  <c r="J146" i="12"/>
  <c r="I146" i="12"/>
  <c r="H146" i="12"/>
  <c r="G146" i="12"/>
  <c r="F146" i="12"/>
  <c r="E146" i="12"/>
  <c r="D146" i="12"/>
  <c r="C146" i="12"/>
  <c r="B146" i="12"/>
  <c r="A146" i="12"/>
  <c r="P145" i="12"/>
  <c r="O145" i="12"/>
  <c r="N145" i="12"/>
  <c r="M145" i="12"/>
  <c r="L145" i="12"/>
  <c r="K145" i="12"/>
  <c r="J145" i="12"/>
  <c r="I145" i="12"/>
  <c r="H145" i="12"/>
  <c r="G145" i="12"/>
  <c r="F145" i="12"/>
  <c r="E145" i="12"/>
  <c r="D145" i="12"/>
  <c r="C145" i="12"/>
  <c r="B145" i="12"/>
  <c r="A145" i="12"/>
  <c r="P144" i="12"/>
  <c r="O144" i="12"/>
  <c r="N144" i="12"/>
  <c r="M144" i="12"/>
  <c r="L144" i="12"/>
  <c r="K144" i="12"/>
  <c r="J144" i="12"/>
  <c r="I144" i="12"/>
  <c r="H144" i="12"/>
  <c r="G144" i="12"/>
  <c r="F144" i="12"/>
  <c r="E144" i="12"/>
  <c r="D144" i="12"/>
  <c r="C144" i="12"/>
  <c r="B144" i="12"/>
  <c r="A144" i="12"/>
  <c r="P143" i="12"/>
  <c r="O143" i="12"/>
  <c r="N143" i="12"/>
  <c r="M143" i="12"/>
  <c r="L143" i="12"/>
  <c r="K143" i="12"/>
  <c r="J143" i="12"/>
  <c r="I143" i="12"/>
  <c r="H143" i="12"/>
  <c r="G143" i="12"/>
  <c r="F143" i="12"/>
  <c r="E143" i="12"/>
  <c r="D143" i="12"/>
  <c r="C143" i="12"/>
  <c r="B143" i="12"/>
  <c r="A143" i="12"/>
  <c r="P142" i="12"/>
  <c r="O142" i="12"/>
  <c r="N142" i="12"/>
  <c r="M142" i="12"/>
  <c r="L142" i="12"/>
  <c r="K142" i="12"/>
  <c r="J142" i="12"/>
  <c r="I142" i="12"/>
  <c r="H142" i="12"/>
  <c r="G142" i="12"/>
  <c r="F142" i="12"/>
  <c r="E142" i="12"/>
  <c r="D142" i="12"/>
  <c r="C142" i="12"/>
  <c r="B142" i="12"/>
  <c r="A142" i="12"/>
  <c r="P141" i="12"/>
  <c r="O141" i="12"/>
  <c r="N141" i="12"/>
  <c r="M141" i="12"/>
  <c r="L141" i="12"/>
  <c r="K141" i="12"/>
  <c r="J141" i="12"/>
  <c r="I141" i="12"/>
  <c r="H141" i="12"/>
  <c r="G141" i="12"/>
  <c r="F141" i="12"/>
  <c r="E141" i="12"/>
  <c r="D141" i="12"/>
  <c r="C141" i="12"/>
  <c r="B141" i="12"/>
  <c r="A141" i="12"/>
  <c r="P140" i="12"/>
  <c r="O140" i="12"/>
  <c r="N140" i="12"/>
  <c r="M140" i="12"/>
  <c r="L140" i="12"/>
  <c r="K140" i="12"/>
  <c r="J140" i="12"/>
  <c r="I140" i="12"/>
  <c r="H140" i="12"/>
  <c r="G140" i="12"/>
  <c r="F140" i="12"/>
  <c r="E140" i="12"/>
  <c r="D140" i="12"/>
  <c r="C140" i="12"/>
  <c r="B140" i="12"/>
  <c r="A140" i="12"/>
  <c r="P139" i="12"/>
  <c r="O139" i="12"/>
  <c r="N139" i="12"/>
  <c r="M139" i="12"/>
  <c r="L139" i="12"/>
  <c r="K139" i="12"/>
  <c r="J139" i="12"/>
  <c r="I139" i="12"/>
  <c r="H139" i="12"/>
  <c r="G139" i="12"/>
  <c r="F139" i="12"/>
  <c r="E139" i="12"/>
  <c r="D139" i="12"/>
  <c r="C139" i="12"/>
  <c r="B139" i="12"/>
  <c r="A139" i="12"/>
  <c r="P138" i="12"/>
  <c r="O138" i="12"/>
  <c r="N138" i="12"/>
  <c r="M138" i="12"/>
  <c r="L138" i="12"/>
  <c r="K138" i="12"/>
  <c r="J138" i="12"/>
  <c r="I138" i="12"/>
  <c r="H138" i="12"/>
  <c r="G138" i="12"/>
  <c r="F138" i="12"/>
  <c r="E138" i="12"/>
  <c r="D138" i="12"/>
  <c r="C138" i="12"/>
  <c r="B138" i="12"/>
  <c r="A138" i="12"/>
  <c r="P137" i="12"/>
  <c r="O137" i="12"/>
  <c r="N137" i="12"/>
  <c r="M137" i="12"/>
  <c r="L137" i="12"/>
  <c r="K137" i="12"/>
  <c r="J137" i="12"/>
  <c r="I137" i="12"/>
  <c r="H137" i="12"/>
  <c r="G137" i="12"/>
  <c r="F137" i="12"/>
  <c r="E137" i="12"/>
  <c r="D137" i="12"/>
  <c r="C137" i="12"/>
  <c r="B137" i="12"/>
  <c r="A137" i="12"/>
  <c r="P136" i="12"/>
  <c r="O136" i="12"/>
  <c r="N136" i="12"/>
  <c r="M136" i="12"/>
  <c r="L136" i="12"/>
  <c r="K136" i="12"/>
  <c r="J136" i="12"/>
  <c r="I136" i="12"/>
  <c r="H136" i="12"/>
  <c r="G136" i="12"/>
  <c r="F136" i="12"/>
  <c r="E136" i="12"/>
  <c r="D136" i="12"/>
  <c r="C136" i="12"/>
  <c r="B136" i="12"/>
  <c r="A136" i="12"/>
  <c r="P135" i="12"/>
  <c r="O135" i="12"/>
  <c r="N135" i="12"/>
  <c r="M135" i="12"/>
  <c r="L135" i="12"/>
  <c r="K135" i="12"/>
  <c r="J135" i="12"/>
  <c r="I135" i="12"/>
  <c r="H135" i="12"/>
  <c r="G135" i="12"/>
  <c r="F135" i="12"/>
  <c r="E135" i="12"/>
  <c r="D135" i="12"/>
  <c r="C135" i="12"/>
  <c r="B135" i="12"/>
  <c r="A135" i="12"/>
  <c r="P134" i="12"/>
  <c r="O134" i="12"/>
  <c r="N134" i="12"/>
  <c r="M134" i="12"/>
  <c r="L134" i="12"/>
  <c r="K134" i="12"/>
  <c r="J134" i="12"/>
  <c r="I134" i="12"/>
  <c r="H134" i="12"/>
  <c r="G134" i="12"/>
  <c r="F134" i="12"/>
  <c r="E134" i="12"/>
  <c r="D134" i="12"/>
  <c r="C134" i="12"/>
  <c r="B134" i="12"/>
  <c r="A134" i="12"/>
  <c r="P133" i="12"/>
  <c r="O133" i="12"/>
  <c r="N133" i="12"/>
  <c r="M133" i="12"/>
  <c r="L133" i="12"/>
  <c r="K133" i="12"/>
  <c r="J133" i="12"/>
  <c r="I133" i="12"/>
  <c r="H133" i="12"/>
  <c r="G133" i="12"/>
  <c r="F133" i="12"/>
  <c r="E133" i="12"/>
  <c r="D133" i="12"/>
  <c r="C133" i="12"/>
  <c r="B133" i="12"/>
  <c r="A133" i="12"/>
  <c r="P132" i="12"/>
  <c r="O132" i="12"/>
  <c r="N132" i="12"/>
  <c r="M132" i="12"/>
  <c r="L132" i="12"/>
  <c r="K132" i="12"/>
  <c r="J132" i="12"/>
  <c r="I132" i="12"/>
  <c r="H132" i="12"/>
  <c r="G132" i="12"/>
  <c r="F132" i="12"/>
  <c r="E132" i="12"/>
  <c r="D132" i="12"/>
  <c r="C132" i="12"/>
  <c r="B132" i="12"/>
  <c r="A132" i="12"/>
  <c r="P131" i="12"/>
  <c r="O131" i="12"/>
  <c r="N131" i="12"/>
  <c r="M131" i="12"/>
  <c r="L131" i="12"/>
  <c r="K131" i="12"/>
  <c r="J131" i="12"/>
  <c r="I131" i="12"/>
  <c r="H131" i="12"/>
  <c r="G131" i="12"/>
  <c r="F131" i="12"/>
  <c r="E131" i="12"/>
  <c r="D131" i="12"/>
  <c r="C131" i="12"/>
  <c r="B131" i="12"/>
  <c r="A131" i="12"/>
  <c r="P130" i="12"/>
  <c r="O130" i="12"/>
  <c r="N130" i="12"/>
  <c r="M130" i="12"/>
  <c r="L130" i="12"/>
  <c r="K130" i="12"/>
  <c r="J130" i="12"/>
  <c r="I130" i="12"/>
  <c r="H130" i="12"/>
  <c r="G130" i="12"/>
  <c r="F130" i="12"/>
  <c r="E130" i="12"/>
  <c r="D130" i="12"/>
  <c r="C130" i="12"/>
  <c r="B130" i="12"/>
  <c r="A130" i="12"/>
  <c r="P129" i="12"/>
  <c r="O129" i="12"/>
  <c r="N129" i="12"/>
  <c r="M129" i="12"/>
  <c r="L129" i="12"/>
  <c r="K129" i="12"/>
  <c r="J129" i="12"/>
  <c r="I129" i="12"/>
  <c r="H129" i="12"/>
  <c r="G129" i="12"/>
  <c r="F129" i="12"/>
  <c r="E129" i="12"/>
  <c r="D129" i="12"/>
  <c r="C129" i="12"/>
  <c r="B129" i="12"/>
  <c r="A129" i="12"/>
  <c r="P128" i="12"/>
  <c r="O128" i="12"/>
  <c r="N128" i="12"/>
  <c r="M128" i="12"/>
  <c r="L128" i="12"/>
  <c r="K128" i="12"/>
  <c r="J128" i="12"/>
  <c r="I128" i="12"/>
  <c r="H128" i="12"/>
  <c r="G128" i="12"/>
  <c r="F128" i="12"/>
  <c r="E128" i="12"/>
  <c r="D128" i="12"/>
  <c r="C128" i="12"/>
  <c r="B128" i="12"/>
  <c r="A128" i="12"/>
  <c r="P127" i="12"/>
  <c r="O127" i="12"/>
  <c r="N127" i="12"/>
  <c r="M127" i="12"/>
  <c r="L127" i="12"/>
  <c r="K127" i="12"/>
  <c r="J127" i="12"/>
  <c r="I127" i="12"/>
  <c r="H127" i="12"/>
  <c r="G127" i="12"/>
  <c r="F127" i="12"/>
  <c r="E127" i="12"/>
  <c r="D127" i="12"/>
  <c r="C127" i="12"/>
  <c r="B127" i="12"/>
  <c r="A127" i="12"/>
  <c r="P126" i="12"/>
  <c r="O126" i="12"/>
  <c r="N126" i="12"/>
  <c r="M126" i="12"/>
  <c r="L126" i="12"/>
  <c r="K126" i="12"/>
  <c r="J126" i="12"/>
  <c r="I126" i="12"/>
  <c r="H126" i="12"/>
  <c r="G126" i="12"/>
  <c r="F126" i="12"/>
  <c r="E126" i="12"/>
  <c r="D126" i="12"/>
  <c r="C126" i="12"/>
  <c r="B126" i="12"/>
  <c r="A126" i="12"/>
  <c r="P125" i="12"/>
  <c r="O125" i="12"/>
  <c r="N125" i="12"/>
  <c r="M125" i="12"/>
  <c r="L125" i="12"/>
  <c r="K125" i="12"/>
  <c r="J125" i="12"/>
  <c r="I125" i="12"/>
  <c r="H125" i="12"/>
  <c r="G125" i="12"/>
  <c r="F125" i="12"/>
  <c r="E125" i="12"/>
  <c r="D125" i="12"/>
  <c r="C125" i="12"/>
  <c r="B125" i="12"/>
  <c r="A125" i="12"/>
  <c r="P124" i="12"/>
  <c r="O124" i="12"/>
  <c r="N124" i="12"/>
  <c r="M124" i="12"/>
  <c r="L124" i="12"/>
  <c r="K124" i="12"/>
  <c r="J124" i="12"/>
  <c r="I124" i="12"/>
  <c r="H124" i="12"/>
  <c r="G124" i="12"/>
  <c r="F124" i="12"/>
  <c r="E124" i="12"/>
  <c r="D124" i="12"/>
  <c r="C124" i="12"/>
  <c r="B124" i="12"/>
  <c r="A124" i="12"/>
  <c r="P123" i="12"/>
  <c r="O123" i="12"/>
  <c r="N123" i="12"/>
  <c r="M123" i="12"/>
  <c r="L123" i="12"/>
  <c r="K123" i="12"/>
  <c r="J123" i="12"/>
  <c r="I123" i="12"/>
  <c r="H123" i="12"/>
  <c r="G123" i="12"/>
  <c r="F123" i="12"/>
  <c r="E123" i="12"/>
  <c r="D123" i="12"/>
  <c r="C123" i="12"/>
  <c r="B123" i="12"/>
  <c r="A123" i="12"/>
  <c r="P122" i="12"/>
  <c r="O122" i="12"/>
  <c r="N122" i="12"/>
  <c r="M122" i="12"/>
  <c r="L122" i="12"/>
  <c r="K122" i="12"/>
  <c r="J122" i="12"/>
  <c r="I122" i="12"/>
  <c r="H122" i="12"/>
  <c r="G122" i="12"/>
  <c r="F122" i="12"/>
  <c r="E122" i="12"/>
  <c r="D122" i="12"/>
  <c r="C122" i="12"/>
  <c r="B122" i="12"/>
  <c r="A122" i="12"/>
  <c r="P121" i="12"/>
  <c r="O121" i="12"/>
  <c r="N121" i="12"/>
  <c r="M121" i="12"/>
  <c r="L121" i="12"/>
  <c r="K121" i="12"/>
  <c r="J121" i="12"/>
  <c r="I121" i="12"/>
  <c r="H121" i="12"/>
  <c r="G121" i="12"/>
  <c r="F121" i="12"/>
  <c r="E121" i="12"/>
  <c r="D121" i="12"/>
  <c r="C121" i="12"/>
  <c r="B121" i="12"/>
  <c r="A121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D120" i="12"/>
  <c r="C120" i="12"/>
  <c r="B120" i="12"/>
  <c r="A120" i="12"/>
  <c r="P119" i="12"/>
  <c r="O119" i="12"/>
  <c r="N119" i="12"/>
  <c r="M119" i="12"/>
  <c r="L119" i="12"/>
  <c r="K119" i="12"/>
  <c r="J119" i="12"/>
  <c r="I119" i="12"/>
  <c r="H119" i="12"/>
  <c r="G119" i="12"/>
  <c r="F119" i="12"/>
  <c r="E119" i="12"/>
  <c r="D119" i="12"/>
  <c r="C119" i="12"/>
  <c r="B119" i="12"/>
  <c r="A119" i="12"/>
  <c r="P118" i="12"/>
  <c r="O118" i="12"/>
  <c r="N118" i="12"/>
  <c r="M118" i="12"/>
  <c r="L118" i="12"/>
  <c r="K118" i="12"/>
  <c r="J118" i="12"/>
  <c r="I118" i="12"/>
  <c r="H118" i="12"/>
  <c r="G118" i="12"/>
  <c r="F118" i="12"/>
  <c r="E118" i="12"/>
  <c r="D118" i="12"/>
  <c r="C118" i="12"/>
  <c r="B118" i="12"/>
  <c r="A118" i="12"/>
  <c r="P117" i="12"/>
  <c r="O117" i="12"/>
  <c r="N117" i="12"/>
  <c r="M117" i="12"/>
  <c r="L117" i="12"/>
  <c r="K117" i="12"/>
  <c r="J117" i="12"/>
  <c r="I117" i="12"/>
  <c r="H117" i="12"/>
  <c r="G117" i="12"/>
  <c r="F117" i="12"/>
  <c r="E117" i="12"/>
  <c r="D117" i="12"/>
  <c r="C117" i="12"/>
  <c r="B117" i="12"/>
  <c r="A117" i="12"/>
  <c r="P116" i="12"/>
  <c r="O116" i="12"/>
  <c r="N116" i="12"/>
  <c r="M116" i="12"/>
  <c r="L116" i="12"/>
  <c r="K116" i="12"/>
  <c r="J116" i="12"/>
  <c r="I116" i="12"/>
  <c r="H116" i="12"/>
  <c r="G116" i="12"/>
  <c r="F116" i="12"/>
  <c r="E116" i="12"/>
  <c r="D116" i="12"/>
  <c r="C116" i="12"/>
  <c r="B116" i="12"/>
  <c r="A116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D115" i="12"/>
  <c r="C115" i="12"/>
  <c r="B115" i="12"/>
  <c r="A115" i="12"/>
  <c r="P114" i="12"/>
  <c r="O114" i="12"/>
  <c r="N114" i="12"/>
  <c r="M114" i="12"/>
  <c r="L114" i="12"/>
  <c r="K114" i="12"/>
  <c r="J114" i="12"/>
  <c r="I114" i="12"/>
  <c r="H114" i="12"/>
  <c r="G114" i="12"/>
  <c r="F114" i="12"/>
  <c r="E114" i="12"/>
  <c r="D114" i="12"/>
  <c r="C114" i="12"/>
  <c r="B114" i="12"/>
  <c r="A114" i="12"/>
  <c r="P113" i="12"/>
  <c r="O113" i="12"/>
  <c r="N113" i="12"/>
  <c r="M113" i="12"/>
  <c r="L113" i="12"/>
  <c r="K113" i="12"/>
  <c r="J113" i="12"/>
  <c r="I113" i="12"/>
  <c r="H113" i="12"/>
  <c r="G113" i="12"/>
  <c r="F113" i="12"/>
  <c r="E113" i="12"/>
  <c r="D113" i="12"/>
  <c r="C113" i="12"/>
  <c r="B113" i="12"/>
  <c r="A113" i="12"/>
  <c r="P112" i="12"/>
  <c r="O112" i="12"/>
  <c r="N112" i="12"/>
  <c r="M112" i="12"/>
  <c r="L112" i="12"/>
  <c r="K112" i="12"/>
  <c r="J112" i="12"/>
  <c r="I112" i="12"/>
  <c r="H112" i="12"/>
  <c r="G112" i="12"/>
  <c r="F112" i="12"/>
  <c r="E112" i="12"/>
  <c r="D112" i="12"/>
  <c r="C112" i="12"/>
  <c r="B112" i="12"/>
  <c r="A112" i="12"/>
  <c r="P111" i="12"/>
  <c r="O111" i="12"/>
  <c r="N111" i="12"/>
  <c r="M111" i="12"/>
  <c r="L111" i="12"/>
  <c r="K111" i="12"/>
  <c r="J111" i="12"/>
  <c r="I111" i="12"/>
  <c r="H111" i="12"/>
  <c r="G111" i="12"/>
  <c r="F111" i="12"/>
  <c r="E111" i="12"/>
  <c r="D111" i="12"/>
  <c r="C111" i="12"/>
  <c r="B111" i="12"/>
  <c r="A111" i="12"/>
  <c r="P110" i="12"/>
  <c r="O110" i="12"/>
  <c r="N110" i="12"/>
  <c r="M110" i="12"/>
  <c r="L110" i="12"/>
  <c r="K110" i="12"/>
  <c r="J110" i="12"/>
  <c r="I110" i="12"/>
  <c r="H110" i="12"/>
  <c r="G110" i="12"/>
  <c r="F110" i="12"/>
  <c r="E110" i="12"/>
  <c r="D110" i="12"/>
  <c r="C110" i="12"/>
  <c r="B110" i="12"/>
  <c r="A110" i="12"/>
  <c r="P109" i="12"/>
  <c r="O109" i="12"/>
  <c r="N109" i="12"/>
  <c r="M109" i="12"/>
  <c r="L109" i="12"/>
  <c r="K109" i="12"/>
  <c r="J109" i="12"/>
  <c r="I109" i="12"/>
  <c r="H109" i="12"/>
  <c r="G109" i="12"/>
  <c r="F109" i="12"/>
  <c r="E109" i="12"/>
  <c r="D109" i="12"/>
  <c r="C109" i="12"/>
  <c r="B109" i="12"/>
  <c r="A109" i="12"/>
  <c r="P108" i="12"/>
  <c r="O108" i="12"/>
  <c r="N108" i="12"/>
  <c r="M108" i="12"/>
  <c r="L108" i="12"/>
  <c r="K108" i="12"/>
  <c r="J108" i="12"/>
  <c r="I108" i="12"/>
  <c r="H108" i="12"/>
  <c r="G108" i="12"/>
  <c r="F108" i="12"/>
  <c r="E108" i="12"/>
  <c r="D108" i="12"/>
  <c r="C108" i="12"/>
  <c r="B108" i="12"/>
  <c r="A108" i="12"/>
  <c r="P107" i="12"/>
  <c r="O107" i="12"/>
  <c r="N107" i="12"/>
  <c r="M107" i="12"/>
  <c r="L107" i="12"/>
  <c r="K107" i="12"/>
  <c r="J107" i="12"/>
  <c r="I107" i="12"/>
  <c r="H107" i="12"/>
  <c r="G107" i="12"/>
  <c r="F107" i="12"/>
  <c r="E107" i="12"/>
  <c r="D107" i="12"/>
  <c r="C107" i="12"/>
  <c r="B107" i="12"/>
  <c r="A107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D106" i="12"/>
  <c r="C106" i="12"/>
  <c r="B106" i="12"/>
  <c r="A106" i="12"/>
  <c r="P105" i="12"/>
  <c r="O105" i="12"/>
  <c r="N105" i="12"/>
  <c r="M105" i="12"/>
  <c r="L105" i="12"/>
  <c r="K105" i="12"/>
  <c r="J105" i="12"/>
  <c r="I105" i="12"/>
  <c r="H105" i="12"/>
  <c r="G105" i="12"/>
  <c r="F105" i="12"/>
  <c r="E105" i="12"/>
  <c r="D105" i="12"/>
  <c r="C105" i="12"/>
  <c r="B105" i="12"/>
  <c r="A105" i="12"/>
  <c r="P104" i="12"/>
  <c r="O104" i="12"/>
  <c r="N104" i="12"/>
  <c r="M104" i="12"/>
  <c r="L104" i="12"/>
  <c r="K104" i="12"/>
  <c r="J104" i="12"/>
  <c r="I104" i="12"/>
  <c r="H104" i="12"/>
  <c r="G104" i="12"/>
  <c r="F104" i="12"/>
  <c r="E104" i="12"/>
  <c r="D104" i="12"/>
  <c r="C104" i="12"/>
  <c r="B104" i="12"/>
  <c r="A104" i="12"/>
  <c r="P103" i="12"/>
  <c r="O103" i="12"/>
  <c r="N103" i="12"/>
  <c r="M103" i="12"/>
  <c r="L103" i="12"/>
  <c r="K103" i="12"/>
  <c r="J103" i="12"/>
  <c r="I103" i="12"/>
  <c r="H103" i="12"/>
  <c r="G103" i="12"/>
  <c r="F103" i="12"/>
  <c r="E103" i="12"/>
  <c r="D103" i="12"/>
  <c r="C103" i="12"/>
  <c r="B103" i="12"/>
  <c r="A103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D102" i="12"/>
  <c r="C102" i="12"/>
  <c r="B102" i="12"/>
  <c r="A102" i="12"/>
  <c r="P101" i="12"/>
  <c r="O101" i="12"/>
  <c r="N101" i="12"/>
  <c r="M101" i="12"/>
  <c r="L101" i="12"/>
  <c r="K101" i="12"/>
  <c r="J101" i="12"/>
  <c r="I101" i="12"/>
  <c r="H101" i="12"/>
  <c r="G101" i="12"/>
  <c r="F101" i="12"/>
  <c r="E101" i="12"/>
  <c r="D101" i="12"/>
  <c r="C101" i="12"/>
  <c r="B101" i="12"/>
  <c r="A101" i="12"/>
  <c r="P100" i="12"/>
  <c r="O100" i="12"/>
  <c r="N100" i="12"/>
  <c r="M100" i="12"/>
  <c r="L100" i="12"/>
  <c r="K100" i="12"/>
  <c r="J100" i="12"/>
  <c r="I100" i="12"/>
  <c r="H100" i="12"/>
  <c r="G100" i="12"/>
  <c r="F100" i="12"/>
  <c r="E100" i="12"/>
  <c r="D100" i="12"/>
  <c r="C100" i="12"/>
  <c r="B100" i="12"/>
  <c r="A100" i="12"/>
  <c r="P99" i="12"/>
  <c r="O99" i="12"/>
  <c r="N99" i="12"/>
  <c r="M99" i="12"/>
  <c r="L99" i="12"/>
  <c r="K99" i="12"/>
  <c r="J99" i="12"/>
  <c r="I99" i="12"/>
  <c r="H99" i="12"/>
  <c r="G99" i="12"/>
  <c r="F99" i="12"/>
  <c r="E99" i="12"/>
  <c r="D99" i="12"/>
  <c r="C99" i="12"/>
  <c r="B99" i="12"/>
  <c r="A99" i="12"/>
  <c r="P98" i="12"/>
  <c r="O98" i="12"/>
  <c r="N98" i="12"/>
  <c r="M98" i="12"/>
  <c r="L98" i="12"/>
  <c r="K98" i="12"/>
  <c r="J98" i="12"/>
  <c r="I98" i="12"/>
  <c r="H98" i="12"/>
  <c r="G98" i="12"/>
  <c r="F98" i="12"/>
  <c r="E98" i="12"/>
  <c r="D98" i="12"/>
  <c r="C98" i="12"/>
  <c r="B98" i="12"/>
  <c r="A98" i="12"/>
  <c r="P97" i="12"/>
  <c r="O97" i="12"/>
  <c r="N97" i="12"/>
  <c r="M97" i="12"/>
  <c r="L97" i="12"/>
  <c r="K97" i="12"/>
  <c r="J97" i="12"/>
  <c r="I97" i="12"/>
  <c r="H97" i="12"/>
  <c r="G97" i="12"/>
  <c r="F97" i="12"/>
  <c r="E97" i="12"/>
  <c r="D97" i="12"/>
  <c r="C97" i="12"/>
  <c r="B97" i="12"/>
  <c r="A97" i="12"/>
  <c r="P96" i="12"/>
  <c r="O96" i="12"/>
  <c r="N96" i="12"/>
  <c r="M96" i="12"/>
  <c r="L96" i="12"/>
  <c r="K96" i="12"/>
  <c r="J96" i="12"/>
  <c r="I96" i="12"/>
  <c r="H96" i="12"/>
  <c r="G96" i="12"/>
  <c r="F96" i="12"/>
  <c r="E96" i="12"/>
  <c r="D96" i="12"/>
  <c r="C96" i="12"/>
  <c r="B96" i="12"/>
  <c r="A96" i="12"/>
  <c r="P95" i="12"/>
  <c r="O95" i="12"/>
  <c r="N95" i="12"/>
  <c r="M95" i="12"/>
  <c r="L95" i="12"/>
  <c r="K95" i="12"/>
  <c r="J95" i="12"/>
  <c r="I95" i="12"/>
  <c r="H95" i="12"/>
  <c r="G95" i="12"/>
  <c r="F95" i="12"/>
  <c r="E95" i="12"/>
  <c r="D95" i="12"/>
  <c r="C95" i="12"/>
  <c r="B95" i="12"/>
  <c r="A95" i="12"/>
  <c r="P94" i="12"/>
  <c r="O94" i="12"/>
  <c r="N94" i="12"/>
  <c r="M94" i="12"/>
  <c r="L94" i="12"/>
  <c r="K94" i="12"/>
  <c r="J94" i="12"/>
  <c r="I94" i="12"/>
  <c r="H94" i="12"/>
  <c r="G94" i="12"/>
  <c r="F94" i="12"/>
  <c r="E94" i="12"/>
  <c r="D94" i="12"/>
  <c r="C94" i="12"/>
  <c r="B94" i="12"/>
  <c r="A94" i="12"/>
  <c r="P93" i="12"/>
  <c r="O93" i="12"/>
  <c r="N93" i="12"/>
  <c r="M93" i="12"/>
  <c r="L93" i="12"/>
  <c r="K93" i="12"/>
  <c r="J93" i="12"/>
  <c r="I93" i="12"/>
  <c r="H93" i="12"/>
  <c r="G93" i="12"/>
  <c r="F93" i="12"/>
  <c r="E93" i="12"/>
  <c r="D93" i="12"/>
  <c r="C93" i="12"/>
  <c r="B93" i="12"/>
  <c r="A93" i="12"/>
  <c r="P92" i="12"/>
  <c r="O92" i="12"/>
  <c r="N92" i="12"/>
  <c r="M92" i="12"/>
  <c r="L92" i="12"/>
  <c r="K92" i="12"/>
  <c r="J92" i="12"/>
  <c r="I92" i="12"/>
  <c r="H92" i="12"/>
  <c r="G92" i="12"/>
  <c r="F92" i="12"/>
  <c r="E92" i="12"/>
  <c r="D92" i="12"/>
  <c r="C92" i="12"/>
  <c r="B92" i="12"/>
  <c r="A92" i="12"/>
  <c r="P91" i="12"/>
  <c r="O91" i="12"/>
  <c r="N91" i="12"/>
  <c r="M91" i="12"/>
  <c r="L91" i="12"/>
  <c r="K91" i="12"/>
  <c r="J91" i="12"/>
  <c r="I91" i="12"/>
  <c r="H91" i="12"/>
  <c r="G91" i="12"/>
  <c r="F91" i="12"/>
  <c r="E91" i="12"/>
  <c r="D91" i="12"/>
  <c r="C91" i="12"/>
  <c r="B91" i="12"/>
  <c r="A91" i="12"/>
  <c r="P90" i="12"/>
  <c r="O90" i="12"/>
  <c r="N90" i="12"/>
  <c r="M90" i="12"/>
  <c r="L90" i="12"/>
  <c r="K90" i="12"/>
  <c r="J90" i="12"/>
  <c r="I90" i="12"/>
  <c r="H90" i="12"/>
  <c r="G90" i="12"/>
  <c r="F90" i="12"/>
  <c r="E90" i="12"/>
  <c r="D90" i="12"/>
  <c r="C90" i="12"/>
  <c r="B90" i="12"/>
  <c r="A90" i="12"/>
  <c r="P89" i="12"/>
  <c r="O89" i="12"/>
  <c r="N89" i="12"/>
  <c r="M89" i="12"/>
  <c r="L89" i="12"/>
  <c r="K89" i="12"/>
  <c r="J89" i="12"/>
  <c r="I89" i="12"/>
  <c r="H89" i="12"/>
  <c r="G89" i="12"/>
  <c r="F89" i="12"/>
  <c r="E89" i="12"/>
  <c r="D89" i="12"/>
  <c r="C89" i="12"/>
  <c r="B89" i="12"/>
  <c r="A89" i="12"/>
  <c r="P88" i="12"/>
  <c r="O88" i="12"/>
  <c r="N88" i="12"/>
  <c r="M88" i="12"/>
  <c r="L88" i="12"/>
  <c r="K88" i="12"/>
  <c r="J88" i="12"/>
  <c r="I88" i="12"/>
  <c r="H88" i="12"/>
  <c r="G88" i="12"/>
  <c r="F88" i="12"/>
  <c r="E88" i="12"/>
  <c r="D88" i="12"/>
  <c r="C88" i="12"/>
  <c r="B88" i="12"/>
  <c r="A88" i="12"/>
  <c r="P87" i="12"/>
  <c r="O87" i="12"/>
  <c r="N87" i="12"/>
  <c r="M87" i="12"/>
  <c r="L87" i="12"/>
  <c r="K87" i="12"/>
  <c r="J87" i="12"/>
  <c r="I87" i="12"/>
  <c r="H87" i="12"/>
  <c r="G87" i="12"/>
  <c r="F87" i="12"/>
  <c r="E87" i="12"/>
  <c r="D87" i="12"/>
  <c r="C87" i="12"/>
  <c r="B87" i="12"/>
  <c r="A87" i="12"/>
  <c r="P86" i="12"/>
  <c r="O86" i="12"/>
  <c r="N86" i="12"/>
  <c r="M86" i="12"/>
  <c r="L86" i="12"/>
  <c r="K86" i="12"/>
  <c r="J86" i="12"/>
  <c r="I86" i="12"/>
  <c r="H86" i="12"/>
  <c r="G86" i="12"/>
  <c r="F86" i="12"/>
  <c r="E86" i="12"/>
  <c r="D86" i="12"/>
  <c r="C86" i="12"/>
  <c r="B86" i="12"/>
  <c r="A86" i="12"/>
  <c r="P85" i="12"/>
  <c r="O85" i="12"/>
  <c r="N85" i="12"/>
  <c r="M85" i="12"/>
  <c r="L85" i="12"/>
  <c r="K85" i="12"/>
  <c r="J85" i="12"/>
  <c r="I85" i="12"/>
  <c r="H85" i="12"/>
  <c r="G85" i="12"/>
  <c r="F85" i="12"/>
  <c r="E85" i="12"/>
  <c r="D85" i="12"/>
  <c r="C85" i="12"/>
  <c r="B85" i="12"/>
  <c r="A85" i="12"/>
  <c r="P84" i="12"/>
  <c r="O84" i="12"/>
  <c r="N84" i="12"/>
  <c r="M84" i="12"/>
  <c r="L84" i="12"/>
  <c r="K84" i="12"/>
  <c r="J84" i="12"/>
  <c r="I84" i="12"/>
  <c r="H84" i="12"/>
  <c r="G84" i="12"/>
  <c r="F84" i="12"/>
  <c r="E84" i="12"/>
  <c r="D84" i="12"/>
  <c r="C84" i="12"/>
  <c r="B84" i="12"/>
  <c r="A84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D83" i="12"/>
  <c r="C83" i="12"/>
  <c r="B83" i="12"/>
  <c r="A83" i="12"/>
  <c r="P82" i="12"/>
  <c r="O82" i="12"/>
  <c r="N82" i="12"/>
  <c r="M82" i="12"/>
  <c r="L82" i="12"/>
  <c r="K82" i="12"/>
  <c r="J82" i="12"/>
  <c r="I82" i="12"/>
  <c r="H82" i="12"/>
  <c r="G82" i="12"/>
  <c r="F82" i="12"/>
  <c r="E82" i="12"/>
  <c r="D82" i="12"/>
  <c r="C82" i="12"/>
  <c r="B82" i="12"/>
  <c r="A82" i="12"/>
  <c r="P81" i="12"/>
  <c r="O81" i="12"/>
  <c r="N81" i="12"/>
  <c r="M81" i="12"/>
  <c r="L81" i="12"/>
  <c r="K81" i="12"/>
  <c r="J81" i="12"/>
  <c r="I81" i="12"/>
  <c r="H81" i="12"/>
  <c r="G81" i="12"/>
  <c r="F81" i="12"/>
  <c r="E81" i="12"/>
  <c r="D81" i="12"/>
  <c r="C81" i="12"/>
  <c r="B81" i="12"/>
  <c r="A81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D80" i="12"/>
  <c r="C80" i="12"/>
  <c r="B80" i="12"/>
  <c r="A80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C79" i="12"/>
  <c r="B79" i="12"/>
  <c r="A79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B78" i="12"/>
  <c r="A78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D77" i="12"/>
  <c r="C77" i="12"/>
  <c r="B77" i="12"/>
  <c r="A77" i="12"/>
  <c r="P76" i="12"/>
  <c r="O76" i="12"/>
  <c r="N76" i="12"/>
  <c r="M76" i="12"/>
  <c r="L76" i="12"/>
  <c r="K76" i="12"/>
  <c r="J76" i="12"/>
  <c r="I76" i="12"/>
  <c r="H76" i="12"/>
  <c r="G76" i="12"/>
  <c r="F76" i="12"/>
  <c r="E76" i="12"/>
  <c r="D76" i="12"/>
  <c r="C76" i="12"/>
  <c r="B76" i="12"/>
  <c r="A76" i="12"/>
  <c r="P75" i="12"/>
  <c r="O75" i="12"/>
  <c r="N75" i="12"/>
  <c r="M75" i="12"/>
  <c r="L75" i="12"/>
  <c r="K75" i="12"/>
  <c r="J75" i="12"/>
  <c r="I75" i="12"/>
  <c r="H75" i="12"/>
  <c r="G75" i="12"/>
  <c r="F75" i="12"/>
  <c r="E75" i="12"/>
  <c r="D75" i="12"/>
  <c r="C75" i="12"/>
  <c r="B75" i="12"/>
  <c r="A75" i="12"/>
  <c r="P74" i="12"/>
  <c r="O74" i="12"/>
  <c r="N74" i="12"/>
  <c r="M74" i="12"/>
  <c r="L74" i="12"/>
  <c r="K74" i="12"/>
  <c r="J74" i="12"/>
  <c r="I74" i="12"/>
  <c r="H74" i="12"/>
  <c r="G74" i="12"/>
  <c r="F74" i="12"/>
  <c r="E74" i="12"/>
  <c r="D74" i="12"/>
  <c r="C74" i="12"/>
  <c r="B74" i="12"/>
  <c r="A74" i="12"/>
  <c r="P73" i="12"/>
  <c r="O73" i="12"/>
  <c r="N73" i="12"/>
  <c r="M73" i="12"/>
  <c r="L73" i="12"/>
  <c r="K73" i="12"/>
  <c r="J73" i="12"/>
  <c r="I73" i="12"/>
  <c r="H73" i="12"/>
  <c r="G73" i="12"/>
  <c r="F73" i="12"/>
  <c r="E73" i="12"/>
  <c r="D73" i="12"/>
  <c r="C73" i="12"/>
  <c r="B73" i="12"/>
  <c r="A73" i="12"/>
  <c r="P72" i="12"/>
  <c r="O72" i="12"/>
  <c r="N72" i="12"/>
  <c r="M72" i="12"/>
  <c r="L72" i="12"/>
  <c r="K72" i="12"/>
  <c r="J72" i="12"/>
  <c r="I72" i="12"/>
  <c r="H72" i="12"/>
  <c r="G72" i="12"/>
  <c r="F72" i="12"/>
  <c r="E72" i="12"/>
  <c r="D72" i="12"/>
  <c r="C72" i="12"/>
  <c r="B72" i="12"/>
  <c r="A72" i="12"/>
  <c r="P71" i="12"/>
  <c r="O71" i="12"/>
  <c r="N71" i="12"/>
  <c r="M71" i="12"/>
  <c r="L71" i="12"/>
  <c r="K71" i="12"/>
  <c r="J71" i="12"/>
  <c r="I71" i="12"/>
  <c r="H71" i="12"/>
  <c r="G71" i="12"/>
  <c r="F71" i="12"/>
  <c r="E71" i="12"/>
  <c r="D71" i="12"/>
  <c r="C71" i="12"/>
  <c r="B71" i="12"/>
  <c r="A71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D70" i="12"/>
  <c r="C70" i="12"/>
  <c r="B70" i="12"/>
  <c r="A70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B69" i="12"/>
  <c r="A69" i="12"/>
  <c r="P68" i="12"/>
  <c r="O68" i="12"/>
  <c r="N68" i="12"/>
  <c r="M68" i="12"/>
  <c r="L68" i="12"/>
  <c r="K68" i="12"/>
  <c r="J68" i="12"/>
  <c r="I68" i="12"/>
  <c r="H68" i="12"/>
  <c r="G68" i="12"/>
  <c r="F68" i="12"/>
  <c r="E68" i="12"/>
  <c r="D68" i="12"/>
  <c r="C68" i="12"/>
  <c r="B68" i="12"/>
  <c r="A68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B67" i="12"/>
  <c r="A67" i="12"/>
  <c r="P66" i="12"/>
  <c r="O66" i="12"/>
  <c r="N66" i="12"/>
  <c r="M66" i="12"/>
  <c r="L66" i="12"/>
  <c r="K66" i="12"/>
  <c r="J66" i="12"/>
  <c r="I66" i="12"/>
  <c r="H66" i="12"/>
  <c r="G66" i="12"/>
  <c r="F66" i="12"/>
  <c r="E66" i="12"/>
  <c r="D66" i="12"/>
  <c r="C66" i="12"/>
  <c r="B66" i="12"/>
  <c r="A66" i="12"/>
  <c r="P65" i="12"/>
  <c r="O65" i="12"/>
  <c r="N65" i="12"/>
  <c r="M65" i="12"/>
  <c r="L65" i="12"/>
  <c r="K65" i="12"/>
  <c r="J65" i="12"/>
  <c r="I65" i="12"/>
  <c r="H65" i="12"/>
  <c r="G65" i="12"/>
  <c r="F65" i="12"/>
  <c r="E65" i="12"/>
  <c r="D65" i="12"/>
  <c r="C65" i="12"/>
  <c r="B65" i="12"/>
  <c r="A65" i="12"/>
  <c r="P64" i="12"/>
  <c r="O64" i="12"/>
  <c r="N64" i="12"/>
  <c r="M64" i="12"/>
  <c r="L64" i="12"/>
  <c r="K64" i="12"/>
  <c r="J64" i="12"/>
  <c r="I64" i="12"/>
  <c r="H64" i="12"/>
  <c r="G64" i="12"/>
  <c r="F64" i="12"/>
  <c r="E64" i="12"/>
  <c r="D64" i="12"/>
  <c r="C64" i="12"/>
  <c r="B64" i="12"/>
  <c r="A64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D63" i="12"/>
  <c r="C63" i="12"/>
  <c r="B63" i="12"/>
  <c r="A63" i="12"/>
  <c r="P62" i="12"/>
  <c r="O62" i="12"/>
  <c r="N62" i="12"/>
  <c r="M62" i="12"/>
  <c r="L62" i="12"/>
  <c r="K62" i="12"/>
  <c r="J62" i="12"/>
  <c r="I62" i="12"/>
  <c r="H62" i="12"/>
  <c r="G62" i="12"/>
  <c r="F62" i="12"/>
  <c r="E62" i="12"/>
  <c r="D62" i="12"/>
  <c r="C62" i="12"/>
  <c r="B62" i="12"/>
  <c r="A62" i="12"/>
  <c r="P61" i="12"/>
  <c r="O61" i="12"/>
  <c r="N61" i="12"/>
  <c r="M61" i="12"/>
  <c r="L61" i="12"/>
  <c r="K61" i="12"/>
  <c r="J61" i="12"/>
  <c r="I61" i="12"/>
  <c r="H61" i="12"/>
  <c r="G61" i="12"/>
  <c r="F61" i="12"/>
  <c r="E61" i="12"/>
  <c r="D61" i="12"/>
  <c r="C61" i="12"/>
  <c r="B61" i="12"/>
  <c r="A61" i="12"/>
  <c r="P60" i="12"/>
  <c r="O60" i="12"/>
  <c r="N60" i="12"/>
  <c r="M60" i="12"/>
  <c r="L60" i="12"/>
  <c r="K60" i="12"/>
  <c r="J60" i="12"/>
  <c r="I60" i="12"/>
  <c r="H60" i="12"/>
  <c r="G60" i="12"/>
  <c r="F60" i="12"/>
  <c r="E60" i="12"/>
  <c r="D60" i="12"/>
  <c r="C60" i="12"/>
  <c r="B60" i="12"/>
  <c r="A60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B59" i="12"/>
  <c r="A59" i="12"/>
  <c r="P58" i="12"/>
  <c r="O58" i="12"/>
  <c r="N58" i="12"/>
  <c r="M58" i="12"/>
  <c r="L58" i="12"/>
  <c r="K58" i="12"/>
  <c r="J58" i="12"/>
  <c r="I58" i="12"/>
  <c r="H58" i="12"/>
  <c r="G58" i="12"/>
  <c r="F58" i="12"/>
  <c r="E58" i="12"/>
  <c r="D58" i="12"/>
  <c r="C58" i="12"/>
  <c r="B58" i="12"/>
  <c r="A58" i="12"/>
  <c r="P57" i="12"/>
  <c r="O57" i="12"/>
  <c r="N57" i="12"/>
  <c r="M57" i="12"/>
  <c r="L57" i="12"/>
  <c r="K57" i="12"/>
  <c r="J57" i="12"/>
  <c r="I57" i="12"/>
  <c r="H57" i="12"/>
  <c r="G57" i="12"/>
  <c r="F57" i="12"/>
  <c r="E57" i="12"/>
  <c r="D57" i="12"/>
  <c r="C57" i="12"/>
  <c r="B57" i="12"/>
  <c r="A57" i="12"/>
  <c r="P56" i="12"/>
  <c r="O56" i="12"/>
  <c r="N56" i="12"/>
  <c r="M56" i="12"/>
  <c r="L56" i="12"/>
  <c r="K56" i="12"/>
  <c r="J56" i="12"/>
  <c r="I56" i="12"/>
  <c r="H56" i="12"/>
  <c r="G56" i="12"/>
  <c r="F56" i="12"/>
  <c r="E56" i="12"/>
  <c r="D56" i="12"/>
  <c r="C56" i="12"/>
  <c r="B56" i="12"/>
  <c r="A56" i="12"/>
  <c r="P55" i="12"/>
  <c r="O55" i="12"/>
  <c r="N55" i="12"/>
  <c r="M55" i="12"/>
  <c r="L55" i="12"/>
  <c r="K55" i="12"/>
  <c r="J55" i="12"/>
  <c r="I55" i="12"/>
  <c r="H55" i="12"/>
  <c r="G55" i="12"/>
  <c r="F55" i="12"/>
  <c r="E55" i="12"/>
  <c r="D55" i="12"/>
  <c r="C55" i="12"/>
  <c r="B55" i="12"/>
  <c r="A55" i="12"/>
  <c r="P54" i="12"/>
  <c r="O54" i="12"/>
  <c r="N54" i="12"/>
  <c r="M54" i="12"/>
  <c r="L54" i="12"/>
  <c r="K54" i="12"/>
  <c r="J54" i="12"/>
  <c r="I54" i="12"/>
  <c r="H54" i="12"/>
  <c r="G54" i="12"/>
  <c r="F54" i="12"/>
  <c r="E54" i="12"/>
  <c r="D54" i="12"/>
  <c r="C54" i="12"/>
  <c r="B54" i="12"/>
  <c r="A54" i="12"/>
  <c r="P53" i="12"/>
  <c r="O53" i="12"/>
  <c r="N53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A53" i="12"/>
  <c r="P52" i="12"/>
  <c r="O52" i="12"/>
  <c r="N52" i="12"/>
  <c r="M52" i="12"/>
  <c r="L52" i="12"/>
  <c r="K52" i="12"/>
  <c r="J52" i="12"/>
  <c r="I52" i="12"/>
  <c r="H52" i="12"/>
  <c r="G52" i="12"/>
  <c r="F52" i="12"/>
  <c r="E52" i="12"/>
  <c r="D52" i="12"/>
  <c r="C52" i="12"/>
  <c r="B52" i="12"/>
  <c r="A52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D51" i="12"/>
  <c r="C51" i="12"/>
  <c r="B51" i="12"/>
  <c r="A51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B50" i="12"/>
  <c r="A50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D49" i="12"/>
  <c r="C49" i="12"/>
  <c r="B49" i="12"/>
  <c r="A49" i="12"/>
  <c r="P48" i="12"/>
  <c r="O48" i="12"/>
  <c r="N48" i="12"/>
  <c r="M48" i="12"/>
  <c r="L48" i="12"/>
  <c r="K48" i="12"/>
  <c r="J48" i="12"/>
  <c r="I48" i="12"/>
  <c r="H48" i="12"/>
  <c r="G48" i="12"/>
  <c r="F48" i="12"/>
  <c r="E48" i="12"/>
  <c r="D48" i="12"/>
  <c r="C48" i="12"/>
  <c r="B48" i="12"/>
  <c r="A48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B47" i="12"/>
  <c r="A47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D46" i="12"/>
  <c r="C46" i="12"/>
  <c r="B46" i="12"/>
  <c r="A46" i="12"/>
  <c r="P45" i="12"/>
  <c r="O45" i="12"/>
  <c r="N45" i="12"/>
  <c r="M45" i="12"/>
  <c r="L45" i="12"/>
  <c r="K45" i="12"/>
  <c r="J45" i="12"/>
  <c r="I45" i="12"/>
  <c r="H45" i="12"/>
  <c r="G45" i="12"/>
  <c r="F45" i="12"/>
  <c r="E45" i="12"/>
  <c r="D45" i="12"/>
  <c r="C45" i="12"/>
  <c r="B45" i="12"/>
  <c r="A45" i="12"/>
  <c r="P44" i="12"/>
  <c r="O44" i="12"/>
  <c r="N44" i="12"/>
  <c r="M44" i="12"/>
  <c r="L44" i="12"/>
  <c r="K44" i="12"/>
  <c r="J44" i="12"/>
  <c r="I44" i="12"/>
  <c r="H44" i="12"/>
  <c r="G44" i="12"/>
  <c r="F44" i="12"/>
  <c r="E44" i="12"/>
  <c r="D44" i="12"/>
  <c r="C44" i="12"/>
  <c r="B44" i="12"/>
  <c r="A44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B43" i="12"/>
  <c r="A43" i="12"/>
  <c r="P42" i="12"/>
  <c r="O42" i="12"/>
  <c r="N42" i="12"/>
  <c r="M42" i="12"/>
  <c r="L42" i="12"/>
  <c r="K42" i="12"/>
  <c r="J42" i="12"/>
  <c r="I42" i="12"/>
  <c r="H42" i="12"/>
  <c r="G42" i="12"/>
  <c r="F42" i="12"/>
  <c r="E42" i="12"/>
  <c r="D42" i="12"/>
  <c r="C42" i="12"/>
  <c r="B42" i="12"/>
  <c r="A42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C41" i="12"/>
  <c r="B41" i="12"/>
  <c r="A41" i="12"/>
  <c r="P40" i="12"/>
  <c r="O40" i="12"/>
  <c r="N40" i="12"/>
  <c r="M40" i="12"/>
  <c r="L40" i="12"/>
  <c r="K40" i="12"/>
  <c r="J40" i="12"/>
  <c r="I40" i="12"/>
  <c r="H40" i="12"/>
  <c r="G40" i="12"/>
  <c r="F40" i="12"/>
  <c r="E40" i="12"/>
  <c r="D40" i="12"/>
  <c r="C40" i="12"/>
  <c r="B40" i="12"/>
  <c r="A40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C39" i="12"/>
  <c r="B39" i="12"/>
  <c r="A39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D38" i="12"/>
  <c r="C38" i="12"/>
  <c r="B38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Q35" i="1" l="1"/>
  <c r="N35" i="1" s="1"/>
  <c r="O35" i="1" s="1"/>
  <c r="M35" i="1" s="1"/>
  <c r="P35" i="1"/>
  <c r="K35" i="1"/>
  <c r="U35" i="1" s="1"/>
  <c r="E35" i="1"/>
  <c r="B35" i="1"/>
  <c r="L35" i="1" l="1"/>
  <c r="F30" i="12"/>
  <c r="N30" i="12"/>
  <c r="B30" i="12"/>
  <c r="P30" i="12"/>
  <c r="O30" i="12"/>
  <c r="K30" i="12"/>
  <c r="G30" i="12"/>
  <c r="L30" i="12"/>
  <c r="C30" i="12"/>
  <c r="M30" i="12"/>
  <c r="J30" i="12"/>
  <c r="I30" i="12"/>
  <c r="H30" i="12"/>
  <c r="E30" i="12"/>
  <c r="D30" i="12"/>
  <c r="L30" i="13"/>
  <c r="K30" i="13"/>
  <c r="J30" i="13"/>
  <c r="I30" i="13"/>
  <c r="I30" i="17"/>
  <c r="T30" i="13"/>
  <c r="H30" i="13"/>
  <c r="S30" i="13"/>
  <c r="G30" i="13"/>
  <c r="R30" i="13"/>
  <c r="F30" i="13"/>
  <c r="Q30" i="13"/>
  <c r="E30" i="13"/>
  <c r="Q30" i="17"/>
  <c r="E30" i="17"/>
  <c r="P30" i="13"/>
  <c r="D30" i="13"/>
  <c r="N30" i="13"/>
  <c r="B30" i="13"/>
  <c r="M30" i="13"/>
  <c r="M30" i="17"/>
  <c r="F30" i="17"/>
  <c r="O30" i="13"/>
  <c r="C30" i="13"/>
  <c r="P30" i="17"/>
  <c r="O30" i="17"/>
  <c r="J30" i="17"/>
  <c r="L30" i="17"/>
  <c r="K30" i="17"/>
  <c r="H30" i="17"/>
  <c r="G30" i="17"/>
  <c r="D30" i="17"/>
  <c r="C30" i="17"/>
  <c r="T30" i="17"/>
  <c r="R30" i="17"/>
  <c r="B30" i="17"/>
  <c r="N30" i="17"/>
  <c r="S30" i="17"/>
  <c r="R35" i="1"/>
  <c r="A35" i="1"/>
  <c r="K26" i="1"/>
  <c r="U26" i="1" s="1"/>
  <c r="K24" i="1"/>
  <c r="U24" i="1" s="1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8" i="13"/>
  <c r="A7" i="13"/>
  <c r="A6" i="13"/>
  <c r="A5" i="13"/>
  <c r="A4" i="13"/>
  <c r="A3" i="13"/>
  <c r="A2" i="13"/>
  <c r="A5" i="17"/>
  <c r="A4" i="17"/>
  <c r="A3" i="17"/>
  <c r="A2" i="17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12"/>
  <c r="A3" i="12"/>
  <c r="A2" i="12"/>
  <c r="A40" i="32"/>
  <c r="A39" i="32"/>
  <c r="A38" i="32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A9" i="32"/>
  <c r="A8" i="32"/>
  <c r="A7" i="32"/>
  <c r="A6" i="32"/>
  <c r="A5" i="32"/>
  <c r="B42" i="1"/>
  <c r="B41" i="1"/>
  <c r="B40" i="1"/>
  <c r="B39" i="1"/>
  <c r="B38" i="1"/>
  <c r="B37" i="1"/>
  <c r="B36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Q26" i="1"/>
  <c r="N26" i="1" s="1"/>
  <c r="O26" i="1" s="1"/>
  <c r="M26" i="1" s="1"/>
  <c r="P26" i="1"/>
  <c r="E26" i="1"/>
  <c r="Q24" i="1"/>
  <c r="N24" i="1" s="1"/>
  <c r="O24" i="1" s="1"/>
  <c r="M24" i="1" s="1"/>
  <c r="P24" i="1"/>
  <c r="E24" i="1"/>
  <c r="P19" i="13" l="1"/>
  <c r="D19" i="13"/>
  <c r="O19" i="13"/>
  <c r="C19" i="13"/>
  <c r="N19" i="13"/>
  <c r="B19" i="13"/>
  <c r="M19" i="13"/>
  <c r="M19" i="17"/>
  <c r="L19" i="13"/>
  <c r="K19" i="13"/>
  <c r="J19" i="13"/>
  <c r="I19" i="13"/>
  <c r="I19" i="17"/>
  <c r="T19" i="13"/>
  <c r="H19" i="13"/>
  <c r="R19" i="13"/>
  <c r="F19" i="13"/>
  <c r="Q19" i="13"/>
  <c r="E19" i="13"/>
  <c r="Q19" i="17"/>
  <c r="E19" i="17"/>
  <c r="P19" i="17"/>
  <c r="K19" i="17"/>
  <c r="J19" i="17"/>
  <c r="S19" i="13"/>
  <c r="T19" i="17"/>
  <c r="D19" i="17"/>
  <c r="S19" i="17"/>
  <c r="R19" i="17"/>
  <c r="O19" i="17"/>
  <c r="N19" i="17"/>
  <c r="L19" i="17"/>
  <c r="G19" i="13"/>
  <c r="G19" i="17"/>
  <c r="F19" i="17"/>
  <c r="B19" i="17"/>
  <c r="H19" i="17"/>
  <c r="C19" i="17"/>
  <c r="L21" i="13"/>
  <c r="K21" i="13"/>
  <c r="J21" i="13"/>
  <c r="I21" i="13"/>
  <c r="I21" i="17"/>
  <c r="T21" i="13"/>
  <c r="H21" i="13"/>
  <c r="S21" i="13"/>
  <c r="G21" i="13"/>
  <c r="R21" i="13"/>
  <c r="F21" i="13"/>
  <c r="Q21" i="13"/>
  <c r="E21" i="13"/>
  <c r="Q21" i="17"/>
  <c r="E21" i="17"/>
  <c r="P21" i="13"/>
  <c r="D21" i="13"/>
  <c r="N21" i="13"/>
  <c r="B21" i="13"/>
  <c r="M21" i="13"/>
  <c r="M21" i="17"/>
  <c r="F21" i="17"/>
  <c r="O21" i="13"/>
  <c r="C21" i="13"/>
  <c r="P21" i="17"/>
  <c r="O21" i="17"/>
  <c r="J21" i="17"/>
  <c r="B21" i="17"/>
  <c r="T21" i="17"/>
  <c r="S21" i="17"/>
  <c r="R21" i="17"/>
  <c r="N21" i="17"/>
  <c r="K21" i="17"/>
  <c r="H21" i="17"/>
  <c r="D21" i="17"/>
  <c r="G21" i="17"/>
  <c r="C21" i="17"/>
  <c r="L21" i="17"/>
  <c r="J19" i="12"/>
  <c r="H19" i="12"/>
  <c r="G19" i="12"/>
  <c r="D19" i="12"/>
  <c r="M19" i="12"/>
  <c r="N19" i="12"/>
  <c r="L19" i="12"/>
  <c r="F19" i="12"/>
  <c r="P19" i="12"/>
  <c r="K19" i="12"/>
  <c r="O19" i="12"/>
  <c r="I19" i="12"/>
  <c r="E19" i="12"/>
  <c r="B19" i="12"/>
  <c r="C19" i="12"/>
  <c r="N21" i="12"/>
  <c r="B21" i="12"/>
  <c r="P21" i="12"/>
  <c r="C21" i="12"/>
  <c r="O21" i="12"/>
  <c r="K21" i="12"/>
  <c r="G21" i="12"/>
  <c r="M21" i="12"/>
  <c r="J21" i="12"/>
  <c r="L21" i="12"/>
  <c r="I21" i="12"/>
  <c r="F21" i="12"/>
  <c r="H21" i="12"/>
  <c r="D21" i="12"/>
  <c r="E21" i="12"/>
  <c r="L24" i="1"/>
  <c r="L26" i="1"/>
  <c r="D24" i="15" s="1"/>
  <c r="G12" i="32"/>
  <c r="D29" i="32"/>
  <c r="E23" i="15"/>
  <c r="D25" i="32"/>
  <c r="E11" i="15"/>
  <c r="C13" i="15"/>
  <c r="H14" i="15"/>
  <c r="E18" i="15"/>
  <c r="C20" i="15"/>
  <c r="H21" i="15"/>
  <c r="C6" i="15"/>
  <c r="E16" i="15"/>
  <c r="B19" i="32"/>
  <c r="B23" i="32"/>
  <c r="G33" i="32"/>
  <c r="G37" i="32"/>
  <c r="B7" i="32"/>
  <c r="B9" i="32"/>
  <c r="B11" i="32"/>
  <c r="B13" i="32"/>
  <c r="B15" i="32"/>
  <c r="G27" i="32"/>
  <c r="G29" i="32"/>
  <c r="B40" i="32"/>
  <c r="E6" i="15"/>
  <c r="C8" i="15"/>
  <c r="H9" i="15"/>
  <c r="H16" i="15"/>
  <c r="H23" i="15"/>
  <c r="H7" i="15"/>
  <c r="B17" i="32"/>
  <c r="B21" i="32"/>
  <c r="G31" i="32"/>
  <c r="G35" i="32"/>
  <c r="D17" i="32"/>
  <c r="D19" i="32"/>
  <c r="D21" i="32"/>
  <c r="D23" i="32"/>
  <c r="G25" i="32"/>
  <c r="B32" i="32"/>
  <c r="B34" i="32"/>
  <c r="B36" i="32"/>
  <c r="B38" i="32"/>
  <c r="E13" i="15"/>
  <c r="C15" i="15"/>
  <c r="E20" i="15"/>
  <c r="C22" i="15"/>
  <c r="B24" i="15"/>
  <c r="D7" i="32"/>
  <c r="D9" i="32"/>
  <c r="D11" i="32"/>
  <c r="D13" i="32"/>
  <c r="D15" i="32"/>
  <c r="G23" i="32"/>
  <c r="B28" i="32"/>
  <c r="B30" i="32"/>
  <c r="D40" i="32"/>
  <c r="E8" i="15"/>
  <c r="C10" i="15"/>
  <c r="H11" i="15"/>
  <c r="C17" i="15"/>
  <c r="H18" i="15"/>
  <c r="C24" i="15"/>
  <c r="G19" i="32"/>
  <c r="D38" i="32"/>
  <c r="H6" i="15"/>
  <c r="E15" i="15"/>
  <c r="E22" i="15"/>
  <c r="G6" i="32"/>
  <c r="G21" i="32"/>
  <c r="D36" i="32"/>
  <c r="G7" i="32"/>
  <c r="G11" i="32"/>
  <c r="G15" i="32"/>
  <c r="B24" i="32"/>
  <c r="D28" i="32"/>
  <c r="E10" i="15"/>
  <c r="C12" i="15"/>
  <c r="H13" i="15"/>
  <c r="E17" i="15"/>
  <c r="C19" i="15"/>
  <c r="H20" i="15"/>
  <c r="E24" i="15"/>
  <c r="G39" i="32"/>
  <c r="G17" i="32"/>
  <c r="B26" i="32"/>
  <c r="D32" i="32"/>
  <c r="G9" i="32"/>
  <c r="G13" i="32"/>
  <c r="D30" i="32"/>
  <c r="G40" i="32"/>
  <c r="B18" i="32"/>
  <c r="B20" i="32"/>
  <c r="B22" i="32"/>
  <c r="D26" i="32"/>
  <c r="G30" i="32"/>
  <c r="G32" i="32"/>
  <c r="G34" i="32"/>
  <c r="G36" i="32"/>
  <c r="G38" i="32"/>
  <c r="C7" i="15"/>
  <c r="H8" i="15"/>
  <c r="G24" i="15"/>
  <c r="G10" i="32"/>
  <c r="D27" i="32"/>
  <c r="D34" i="32"/>
  <c r="B6" i="32"/>
  <c r="B8" i="32"/>
  <c r="B10" i="32"/>
  <c r="B12" i="32"/>
  <c r="B14" i="32"/>
  <c r="B16" i="32"/>
  <c r="D24" i="32"/>
  <c r="G26" i="32"/>
  <c r="G28" i="32"/>
  <c r="E12" i="15"/>
  <c r="C14" i="15"/>
  <c r="H15" i="15"/>
  <c r="E19" i="15"/>
  <c r="C21" i="15"/>
  <c r="H22" i="15"/>
  <c r="H24" i="15"/>
  <c r="G8" i="32"/>
  <c r="B39" i="32"/>
  <c r="E7" i="15"/>
  <c r="C9" i="15"/>
  <c r="H10" i="15"/>
  <c r="H17" i="15"/>
  <c r="G14" i="32"/>
  <c r="D18" i="32"/>
  <c r="D22" i="32"/>
  <c r="B31" i="32"/>
  <c r="B35" i="32"/>
  <c r="D8" i="32"/>
  <c r="D12" i="32"/>
  <c r="D16" i="32"/>
  <c r="I24" i="32"/>
  <c r="E24" i="32" s="1"/>
  <c r="B29" i="32"/>
  <c r="E14" i="15"/>
  <c r="C16" i="15"/>
  <c r="E21" i="15"/>
  <c r="C23" i="15"/>
  <c r="D20" i="32"/>
  <c r="G24" i="32"/>
  <c r="B33" i="32"/>
  <c r="B37" i="32"/>
  <c r="D6" i="32"/>
  <c r="D10" i="32"/>
  <c r="D14" i="32"/>
  <c r="B27" i="32"/>
  <c r="G16" i="32"/>
  <c r="G18" i="32"/>
  <c r="G20" i="32"/>
  <c r="G22" i="32"/>
  <c r="B25" i="32"/>
  <c r="D31" i="32"/>
  <c r="D33" i="32"/>
  <c r="D35" i="32"/>
  <c r="D37" i="32"/>
  <c r="D39" i="32"/>
  <c r="E9" i="15"/>
  <c r="C11" i="15"/>
  <c r="H12" i="15"/>
  <c r="C18" i="15"/>
  <c r="H19" i="15"/>
  <c r="F24" i="15"/>
  <c r="F24" i="32"/>
  <c r="R26" i="1"/>
  <c r="A26" i="1"/>
  <c r="R24" i="1"/>
  <c r="A24" i="1"/>
  <c r="K11" i="1"/>
  <c r="F9" i="32" s="1"/>
  <c r="K9" i="1"/>
  <c r="F7" i="32" s="1"/>
  <c r="K8" i="1"/>
  <c r="F6" i="15" s="1"/>
  <c r="E23" i="1"/>
  <c r="E25" i="1"/>
  <c r="H5" i="15"/>
  <c r="A2" i="32"/>
  <c r="S1" i="1"/>
  <c r="K10" i="1"/>
  <c r="F8" i="15" s="1"/>
  <c r="K12" i="1"/>
  <c r="F10" i="15" s="1"/>
  <c r="K13" i="1"/>
  <c r="K14" i="1"/>
  <c r="F12" i="15" s="1"/>
  <c r="K15" i="1"/>
  <c r="K16" i="1"/>
  <c r="F14" i="15" s="1"/>
  <c r="K17" i="1"/>
  <c r="K18" i="1"/>
  <c r="K19" i="1"/>
  <c r="K20" i="1"/>
  <c r="F18" i="15" s="1"/>
  <c r="K21" i="1"/>
  <c r="K22" i="1"/>
  <c r="K23" i="1"/>
  <c r="U23" i="1" s="1"/>
  <c r="K25" i="1"/>
  <c r="K27" i="1"/>
  <c r="K28" i="1"/>
  <c r="F26" i="32" s="1"/>
  <c r="K29" i="1"/>
  <c r="K30" i="1"/>
  <c r="K31" i="1"/>
  <c r="U31" i="1" s="1"/>
  <c r="K32" i="1"/>
  <c r="K33" i="1"/>
  <c r="F33" i="32" s="1"/>
  <c r="K34" i="1"/>
  <c r="K36" i="1"/>
  <c r="K37" i="1"/>
  <c r="F35" i="5" s="1"/>
  <c r="K38" i="1"/>
  <c r="K39" i="1"/>
  <c r="K40" i="1"/>
  <c r="K41" i="1"/>
  <c r="K42" i="1"/>
  <c r="U42" i="1" s="1"/>
  <c r="K7" i="1"/>
  <c r="F5" i="5" s="1"/>
  <c r="P8" i="1"/>
  <c r="G6" i="15" s="1"/>
  <c r="N8" i="1"/>
  <c r="B6" i="15" s="1"/>
  <c r="P9" i="1"/>
  <c r="G7" i="5" s="1"/>
  <c r="N9" i="1"/>
  <c r="B7" i="15" s="1"/>
  <c r="P10" i="1"/>
  <c r="G8" i="15" s="1"/>
  <c r="Q10" i="1"/>
  <c r="N10" i="1" s="1"/>
  <c r="B8" i="15" s="1"/>
  <c r="P11" i="1"/>
  <c r="G9" i="5" s="1"/>
  <c r="Q11" i="1"/>
  <c r="N11" i="1" s="1"/>
  <c r="B9" i="15" s="1"/>
  <c r="P12" i="1"/>
  <c r="G10" i="15" s="1"/>
  <c r="Q12" i="1"/>
  <c r="N12" i="1" s="1"/>
  <c r="B10" i="15" s="1"/>
  <c r="P13" i="1"/>
  <c r="G11" i="15" s="1"/>
  <c r="Q13" i="1"/>
  <c r="N13" i="1" s="1"/>
  <c r="B11" i="15" s="1"/>
  <c r="P14" i="1"/>
  <c r="G12" i="5" s="1"/>
  <c r="Q14" i="1"/>
  <c r="N14" i="1" s="1"/>
  <c r="B12" i="15" s="1"/>
  <c r="P15" i="1"/>
  <c r="G13" i="15" s="1"/>
  <c r="Q15" i="1"/>
  <c r="N15" i="1" s="1"/>
  <c r="B13" i="15" s="1"/>
  <c r="P16" i="1"/>
  <c r="G14" i="15" s="1"/>
  <c r="Q16" i="1"/>
  <c r="N16" i="1" s="1"/>
  <c r="B14" i="15" s="1"/>
  <c r="P17" i="1"/>
  <c r="Q17" i="1"/>
  <c r="N17" i="1" s="1"/>
  <c r="B15" i="15" s="1"/>
  <c r="P18" i="1"/>
  <c r="G16" i="15" s="1"/>
  <c r="Q18" i="1"/>
  <c r="N18" i="1" s="1"/>
  <c r="B16" i="15" s="1"/>
  <c r="P19" i="1"/>
  <c r="G17" i="5" s="1"/>
  <c r="Q19" i="1"/>
  <c r="N19" i="1" s="1"/>
  <c r="B17" i="15" s="1"/>
  <c r="P20" i="1"/>
  <c r="G18" i="5" s="1"/>
  <c r="Q20" i="1"/>
  <c r="N20" i="1" s="1"/>
  <c r="P21" i="1"/>
  <c r="Q21" i="1"/>
  <c r="N21" i="1" s="1"/>
  <c r="P22" i="1"/>
  <c r="G22" i="15" s="1"/>
  <c r="Q22" i="1"/>
  <c r="N22" i="1" s="1"/>
  <c r="O22" i="1" s="1"/>
  <c r="M22" i="1" s="1"/>
  <c r="P23" i="1"/>
  <c r="G21" i="5" s="1"/>
  <c r="Q23" i="1"/>
  <c r="N23" i="1" s="1"/>
  <c r="P25" i="1"/>
  <c r="G23" i="15" s="1"/>
  <c r="Q25" i="1"/>
  <c r="N25" i="1" s="1"/>
  <c r="P27" i="1"/>
  <c r="Q27" i="1"/>
  <c r="N27" i="1" s="1"/>
  <c r="P28" i="1"/>
  <c r="Q28" i="1"/>
  <c r="N28" i="1" s="1"/>
  <c r="P29" i="1"/>
  <c r="G27" i="5" s="1"/>
  <c r="Q29" i="1"/>
  <c r="N29" i="1" s="1"/>
  <c r="P30" i="1"/>
  <c r="Q30" i="1"/>
  <c r="N30" i="1" s="1"/>
  <c r="P32" i="1"/>
  <c r="Q32" i="1"/>
  <c r="N32" i="1" s="1"/>
  <c r="P33" i="1"/>
  <c r="G33" i="5" s="1"/>
  <c r="Q33" i="1"/>
  <c r="N33" i="1" s="1"/>
  <c r="P34" i="1"/>
  <c r="Q34" i="1"/>
  <c r="N34" i="1" s="1"/>
  <c r="P36" i="1"/>
  <c r="Q36" i="1"/>
  <c r="N36" i="1" s="1"/>
  <c r="P37" i="1"/>
  <c r="Q37" i="1"/>
  <c r="N37" i="1" s="1"/>
  <c r="P38" i="1"/>
  <c r="Q38" i="1"/>
  <c r="N38" i="1" s="1"/>
  <c r="P39" i="1"/>
  <c r="Q39" i="1"/>
  <c r="N39" i="1" s="1"/>
  <c r="P40" i="1"/>
  <c r="Q40" i="1"/>
  <c r="N40" i="1" s="1"/>
  <c r="P41" i="1"/>
  <c r="Q41" i="1"/>
  <c r="N41" i="1" s="1"/>
  <c r="P42" i="1"/>
  <c r="Q42" i="1"/>
  <c r="N42" i="1" s="1"/>
  <c r="U101" i="1"/>
  <c r="U120" i="1"/>
  <c r="U130" i="1"/>
  <c r="U150" i="1"/>
  <c r="U157" i="1"/>
  <c r="U207" i="1"/>
  <c r="U217" i="1"/>
  <c r="U238" i="1"/>
  <c r="U242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7" i="1"/>
  <c r="E28" i="1"/>
  <c r="E29" i="1"/>
  <c r="E30" i="1"/>
  <c r="E31" i="1"/>
  <c r="E32" i="1"/>
  <c r="E33" i="1"/>
  <c r="E34" i="1"/>
  <c r="E36" i="1"/>
  <c r="E37" i="1"/>
  <c r="E38" i="1"/>
  <c r="E39" i="1"/>
  <c r="E40" i="1"/>
  <c r="E41" i="1"/>
  <c r="E4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A2" i="5"/>
  <c r="C5" i="5"/>
  <c r="E5" i="5"/>
  <c r="C6" i="5"/>
  <c r="E6" i="5"/>
  <c r="C7" i="5"/>
  <c r="E7" i="5"/>
  <c r="C8" i="5"/>
  <c r="E8" i="5"/>
  <c r="C9" i="5"/>
  <c r="E9" i="5"/>
  <c r="C10" i="5"/>
  <c r="E10" i="5"/>
  <c r="C11" i="5"/>
  <c r="E11" i="5"/>
  <c r="C12" i="5"/>
  <c r="E12" i="5"/>
  <c r="C13" i="5"/>
  <c r="E13" i="5"/>
  <c r="C14" i="5"/>
  <c r="E14" i="5"/>
  <c r="C15" i="5"/>
  <c r="E15" i="5"/>
  <c r="C16" i="5"/>
  <c r="E16" i="5"/>
  <c r="C17" i="5"/>
  <c r="E17" i="5"/>
  <c r="C18" i="5"/>
  <c r="E18" i="5"/>
  <c r="C19" i="5"/>
  <c r="E19" i="5"/>
  <c r="C20" i="5"/>
  <c r="E20" i="5"/>
  <c r="C21" i="5"/>
  <c r="E21" i="5"/>
  <c r="C22" i="5"/>
  <c r="E22" i="5"/>
  <c r="C23" i="5"/>
  <c r="E23" i="5"/>
  <c r="C24" i="5"/>
  <c r="E24" i="5"/>
  <c r="C25" i="5"/>
  <c r="E25" i="5"/>
  <c r="C26" i="5"/>
  <c r="E26" i="5"/>
  <c r="C27" i="5"/>
  <c r="E27" i="5"/>
  <c r="C28" i="5"/>
  <c r="E28" i="5"/>
  <c r="C29" i="5"/>
  <c r="E29" i="5"/>
  <c r="C30" i="5"/>
  <c r="E30" i="5"/>
  <c r="C31" i="5"/>
  <c r="E31" i="5"/>
  <c r="C32" i="5"/>
  <c r="E32" i="5"/>
  <c r="C33" i="5"/>
  <c r="E33" i="5"/>
  <c r="C34" i="5"/>
  <c r="E34" i="5"/>
  <c r="C35" i="5"/>
  <c r="E35" i="5"/>
  <c r="C36" i="5"/>
  <c r="E36" i="5"/>
  <c r="C37" i="5"/>
  <c r="E37" i="5"/>
  <c r="C38" i="5"/>
  <c r="E38" i="5"/>
  <c r="C39" i="5"/>
  <c r="E39" i="5"/>
  <c r="C40" i="5"/>
  <c r="E40" i="5"/>
  <c r="B5" i="32"/>
  <c r="D5" i="32"/>
  <c r="G5" i="32"/>
  <c r="P7" i="1"/>
  <c r="G5" i="5" s="1"/>
  <c r="Q7" i="1"/>
  <c r="N7" i="1" s="1"/>
  <c r="E7" i="1"/>
  <c r="L7" i="1" s="1"/>
  <c r="D5" i="5" s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C5" i="15"/>
  <c r="E5" i="15"/>
  <c r="U127" i="1"/>
  <c r="U103" i="1"/>
  <c r="U159" i="1"/>
  <c r="U183" i="1"/>
  <c r="U143" i="1"/>
  <c r="U100" i="1"/>
  <c r="U135" i="1"/>
  <c r="U108" i="1"/>
  <c r="U164" i="1"/>
  <c r="U301" i="1"/>
  <c r="U156" i="1"/>
  <c r="U236" i="1"/>
  <c r="U167" i="1"/>
  <c r="U180" i="1"/>
  <c r="U228" i="1"/>
  <c r="U199" i="1"/>
  <c r="U154" i="1"/>
  <c r="U148" i="1"/>
  <c r="U146" i="1"/>
  <c r="U140" i="1"/>
  <c r="U138" i="1"/>
  <c r="U29" i="1"/>
  <c r="U212" i="1"/>
  <c r="U175" i="1"/>
  <c r="U274" i="1"/>
  <c r="U107" i="1"/>
  <c r="U252" i="1"/>
  <c r="U191" i="1"/>
  <c r="U115" i="1"/>
  <c r="U116" i="1"/>
  <c r="U243" i="1"/>
  <c r="U114" i="1"/>
  <c r="U251" i="1"/>
  <c r="U179" i="1"/>
  <c r="U163" i="1"/>
  <c r="U155" i="1"/>
  <c r="U123" i="1"/>
  <c r="U131" i="1"/>
  <c r="F26" i="5"/>
  <c r="U28" i="1"/>
  <c r="U145" i="1"/>
  <c r="U233" i="1"/>
  <c r="U121" i="1"/>
  <c r="U249" i="1"/>
  <c r="U225" i="1"/>
  <c r="U209" i="1"/>
  <c r="U201" i="1"/>
  <c r="U265" i="1"/>
  <c r="U257" i="1"/>
  <c r="U272" i="1"/>
  <c r="U224" i="1"/>
  <c r="U264" i="1"/>
  <c r="U192" i="1"/>
  <c r="U283" i="1"/>
  <c r="U270" i="1"/>
  <c r="U190" i="1"/>
  <c r="U160" i="1"/>
  <c r="U136" i="1"/>
  <c r="U128" i="1"/>
  <c r="U96" i="1"/>
  <c r="F31" i="5"/>
  <c r="U214" i="1"/>
  <c r="U206" i="1"/>
  <c r="U182" i="1"/>
  <c r="U174" i="1"/>
  <c r="U118" i="1"/>
  <c r="U110" i="1"/>
  <c r="U102" i="1"/>
  <c r="U94" i="1"/>
  <c r="U287" i="1"/>
  <c r="U197" i="1"/>
  <c r="U189" i="1"/>
  <c r="U133" i="1"/>
  <c r="U125" i="1"/>
  <c r="L8" i="1"/>
  <c r="C6" i="32" s="1"/>
  <c r="U256" i="1"/>
  <c r="U104" i="1"/>
  <c r="F39" i="5"/>
  <c r="U231" i="1"/>
  <c r="U186" i="1"/>
  <c r="G22" i="5"/>
  <c r="U178" i="1"/>
  <c r="U170" i="1"/>
  <c r="U93" i="1"/>
  <c r="L14" i="1"/>
  <c r="D12" i="15" s="1"/>
  <c r="U255" i="1"/>
  <c r="U247" i="1"/>
  <c r="U223" i="1"/>
  <c r="U213" i="1"/>
  <c r="U205" i="1"/>
  <c r="U200" i="1"/>
  <c r="U139" i="1"/>
  <c r="U211" i="1"/>
  <c r="U198" i="1"/>
  <c r="U237" i="1"/>
  <c r="U203" i="1"/>
  <c r="U106" i="1"/>
  <c r="U185" i="1"/>
  <c r="U177" i="1"/>
  <c r="U169" i="1"/>
  <c r="U147" i="1"/>
  <c r="U111" i="1"/>
  <c r="U25" i="1"/>
  <c r="U142" i="1"/>
  <c r="F24" i="5"/>
  <c r="U290" i="1"/>
  <c r="U282" i="1"/>
  <c r="U16" i="1"/>
  <c r="F14" i="5"/>
  <c r="U218" i="1"/>
  <c r="U232" i="1"/>
  <c r="U99" i="1"/>
  <c r="U245" i="1"/>
  <c r="U117" i="1"/>
  <c r="U112" i="1"/>
  <c r="U137" i="1"/>
  <c r="U144" i="1"/>
  <c r="F29" i="5"/>
  <c r="U40" i="1"/>
  <c r="F5" i="15"/>
  <c r="U149" i="1"/>
  <c r="U246" i="1"/>
  <c r="U202" i="1"/>
  <c r="U129" i="1"/>
  <c r="U271" i="1"/>
  <c r="U161" i="1"/>
  <c r="U124" i="1"/>
  <c r="U181" i="1"/>
  <c r="U168" i="1"/>
  <c r="U39" i="1"/>
  <c r="U30" i="1"/>
  <c r="F28" i="5"/>
  <c r="U119" i="1"/>
  <c r="U113" i="1"/>
  <c r="U97" i="1"/>
  <c r="U41" i="1"/>
  <c r="U109" i="1"/>
  <c r="G25" i="5"/>
  <c r="F25" i="5"/>
  <c r="U152" i="1"/>
  <c r="U153" i="1"/>
  <c r="U105" i="1"/>
  <c r="L19" i="1"/>
  <c r="U176" i="1"/>
  <c r="U275" i="1"/>
  <c r="U215" i="1"/>
  <c r="L36" i="1"/>
  <c r="U298" i="1"/>
  <c r="U162" i="1"/>
  <c r="U158" i="1"/>
  <c r="L23" i="1"/>
  <c r="L22" i="1"/>
  <c r="U230" i="1"/>
  <c r="U222" i="1"/>
  <c r="U173" i="1"/>
  <c r="U126" i="1"/>
  <c r="U220" i="1"/>
  <c r="U216" i="1"/>
  <c r="U193" i="1"/>
  <c r="U166" i="1"/>
  <c r="U171" i="1"/>
  <c r="U229" i="1"/>
  <c r="U227" i="1"/>
  <c r="U172" i="1"/>
  <c r="U12" i="1"/>
  <c r="U165" i="1"/>
  <c r="U221" i="1"/>
  <c r="U196" i="1"/>
  <c r="U194" i="1"/>
  <c r="U279" i="1"/>
  <c r="U241" i="1"/>
  <c r="L25" i="1"/>
  <c r="D23" i="15" s="1"/>
  <c r="U234" i="1"/>
  <c r="U187" i="1"/>
  <c r="U297" i="1"/>
  <c r="U289" i="1"/>
  <c r="U267" i="1"/>
  <c r="U235" i="1"/>
  <c r="U273" i="1"/>
  <c r="U296" i="1"/>
  <c r="U269" i="1"/>
  <c r="U95" i="1"/>
  <c r="U134" i="1"/>
  <c r="U132" i="1"/>
  <c r="U122" i="1"/>
  <c r="U195" i="1"/>
  <c r="U98" i="1"/>
  <c r="U292" i="1"/>
  <c r="U299" i="1"/>
  <c r="U291" i="1"/>
  <c r="U277" i="1"/>
  <c r="U210" i="1"/>
  <c r="U208" i="1"/>
  <c r="U204" i="1"/>
  <c r="U151" i="1"/>
  <c r="U141" i="1"/>
  <c r="U188" i="1"/>
  <c r="U219" i="1"/>
  <c r="U184" i="1"/>
  <c r="U226" i="1"/>
  <c r="U248" i="1"/>
  <c r="U239" i="1"/>
  <c r="U295" i="1"/>
  <c r="U280" i="1"/>
  <c r="U278" i="1"/>
  <c r="U244" i="1"/>
  <c r="U286" i="1"/>
  <c r="U254" i="1"/>
  <c r="U300" i="1"/>
  <c r="U260" i="1"/>
  <c r="U250" i="1"/>
  <c r="U240" i="1"/>
  <c r="U253" i="1"/>
  <c r="U281" i="1"/>
  <c r="U258" i="1"/>
  <c r="U263" i="1"/>
  <c r="U293" i="1"/>
  <c r="U268" i="1"/>
  <c r="U276" i="1"/>
  <c r="U285" i="1"/>
  <c r="U266" i="1"/>
  <c r="U262" i="1"/>
  <c r="U284" i="1"/>
  <c r="U288" i="1"/>
  <c r="U294" i="1"/>
  <c r="U261" i="1"/>
  <c r="U259" i="1"/>
  <c r="L31" i="1"/>
  <c r="P31" i="1"/>
  <c r="Q31" i="1"/>
  <c r="N31" i="1" s="1"/>
  <c r="O31" i="1" s="1"/>
  <c r="M31" i="1" s="1"/>
  <c r="I1" i="4"/>
  <c r="G11" i="5"/>
  <c r="L33" i="1"/>
  <c r="D31" i="5" s="1"/>
  <c r="L9" i="1"/>
  <c r="D7" i="5" s="1"/>
  <c r="G16" i="5" l="1"/>
  <c r="F38" i="32"/>
  <c r="D12" i="5"/>
  <c r="D22" i="5"/>
  <c r="G39" i="5"/>
  <c r="G20" i="5"/>
  <c r="C31" i="32"/>
  <c r="G40" i="5"/>
  <c r="G7" i="15"/>
  <c r="B21" i="15"/>
  <c r="E36" i="12"/>
  <c r="H36" i="12"/>
  <c r="P36" i="12"/>
  <c r="C36" i="12"/>
  <c r="I36" i="12"/>
  <c r="G36" i="12"/>
  <c r="B36" i="12"/>
  <c r="M36" i="12"/>
  <c r="K36" i="12"/>
  <c r="J36" i="12"/>
  <c r="F36" i="12"/>
  <c r="D36" i="12"/>
  <c r="N36" i="12"/>
  <c r="O36" i="12"/>
  <c r="L36" i="12"/>
  <c r="J23" i="12"/>
  <c r="F23" i="12"/>
  <c r="M23" i="12"/>
  <c r="L23" i="12"/>
  <c r="H23" i="12"/>
  <c r="C23" i="12"/>
  <c r="G23" i="12"/>
  <c r="E23" i="12"/>
  <c r="D23" i="12"/>
  <c r="N23" i="12"/>
  <c r="B23" i="12"/>
  <c r="P23" i="12"/>
  <c r="I23" i="12"/>
  <c r="O23" i="12"/>
  <c r="K23" i="12"/>
  <c r="J7" i="12"/>
  <c r="D7" i="12"/>
  <c r="P7" i="12"/>
  <c r="M7" i="12"/>
  <c r="H7" i="12"/>
  <c r="O7" i="12"/>
  <c r="N7" i="12"/>
  <c r="K7" i="12"/>
  <c r="L7" i="12"/>
  <c r="I7" i="12"/>
  <c r="F7" i="12"/>
  <c r="B7" i="12"/>
  <c r="G7" i="12"/>
  <c r="E7" i="12"/>
  <c r="C7" i="12"/>
  <c r="C23" i="32"/>
  <c r="G13" i="5"/>
  <c r="I35" i="12"/>
  <c r="K35" i="12"/>
  <c r="F35" i="12"/>
  <c r="H35" i="12"/>
  <c r="G35" i="12"/>
  <c r="C35" i="12"/>
  <c r="N35" i="12"/>
  <c r="B35" i="12"/>
  <c r="D35" i="12"/>
  <c r="P35" i="12"/>
  <c r="O35" i="12"/>
  <c r="E35" i="12"/>
  <c r="M35" i="12"/>
  <c r="J35" i="12"/>
  <c r="L35" i="12"/>
  <c r="L27" i="1"/>
  <c r="N22" i="12"/>
  <c r="B22" i="12"/>
  <c r="J22" i="12"/>
  <c r="O22" i="12"/>
  <c r="M22" i="12"/>
  <c r="I22" i="12"/>
  <c r="E22" i="12"/>
  <c r="C22" i="12"/>
  <c r="G22" i="12"/>
  <c r="D22" i="12"/>
  <c r="P22" i="12"/>
  <c r="L22" i="12"/>
  <c r="K22" i="12"/>
  <c r="F22" i="12"/>
  <c r="H22" i="12"/>
  <c r="N6" i="12"/>
  <c r="B6" i="12"/>
  <c r="G6" i="12"/>
  <c r="P6" i="12"/>
  <c r="C6" i="12"/>
  <c r="K6" i="12"/>
  <c r="O6" i="12"/>
  <c r="M6" i="12"/>
  <c r="I6" i="12"/>
  <c r="L6" i="12"/>
  <c r="J6" i="12"/>
  <c r="H6" i="12"/>
  <c r="F6" i="12"/>
  <c r="E6" i="12"/>
  <c r="D6" i="12"/>
  <c r="C24" i="32"/>
  <c r="T26" i="13"/>
  <c r="H26" i="13"/>
  <c r="S26" i="13"/>
  <c r="G26" i="13"/>
  <c r="R26" i="13"/>
  <c r="F26" i="13"/>
  <c r="Q26" i="13"/>
  <c r="E26" i="13"/>
  <c r="Q26" i="17"/>
  <c r="E26" i="17"/>
  <c r="P26" i="13"/>
  <c r="D26" i="13"/>
  <c r="O26" i="13"/>
  <c r="C26" i="13"/>
  <c r="N26" i="13"/>
  <c r="B26" i="13"/>
  <c r="M26" i="13"/>
  <c r="M26" i="17"/>
  <c r="L26" i="13"/>
  <c r="J26" i="13"/>
  <c r="I26" i="13"/>
  <c r="I26" i="17"/>
  <c r="K26" i="17"/>
  <c r="K26" i="13"/>
  <c r="F26" i="17"/>
  <c r="T26" i="17"/>
  <c r="D26" i="17"/>
  <c r="O26" i="17"/>
  <c r="H26" i="17"/>
  <c r="G26" i="17"/>
  <c r="C26" i="17"/>
  <c r="B26" i="17"/>
  <c r="R26" i="17"/>
  <c r="P26" i="17"/>
  <c r="L26" i="17"/>
  <c r="S26" i="17"/>
  <c r="N26" i="17"/>
  <c r="J26" i="17"/>
  <c r="N34" i="12"/>
  <c r="B34" i="12"/>
  <c r="J34" i="12"/>
  <c r="I34" i="12"/>
  <c r="H34" i="12"/>
  <c r="E34" i="12"/>
  <c r="O34" i="12"/>
  <c r="P34" i="12"/>
  <c r="C34" i="12"/>
  <c r="M34" i="12"/>
  <c r="L34" i="12"/>
  <c r="K34" i="12"/>
  <c r="F34" i="12"/>
  <c r="G34" i="12"/>
  <c r="D34" i="12"/>
  <c r="L37" i="1"/>
  <c r="C35" i="32" s="1"/>
  <c r="J32" i="12"/>
  <c r="F32" i="12"/>
  <c r="M32" i="12"/>
  <c r="L32" i="12"/>
  <c r="H32" i="12"/>
  <c r="C32" i="12"/>
  <c r="I32" i="12"/>
  <c r="G32" i="12"/>
  <c r="E32" i="12"/>
  <c r="K32" i="12"/>
  <c r="N32" i="12"/>
  <c r="D32" i="12"/>
  <c r="B32" i="12"/>
  <c r="O32" i="12"/>
  <c r="P32" i="12"/>
  <c r="N15" i="12"/>
  <c r="B15" i="12"/>
  <c r="G15" i="12"/>
  <c r="F15" i="12"/>
  <c r="P15" i="12"/>
  <c r="C15" i="12"/>
  <c r="K15" i="12"/>
  <c r="M15" i="12"/>
  <c r="O15" i="12"/>
  <c r="L15" i="12"/>
  <c r="I15" i="12"/>
  <c r="J15" i="12"/>
  <c r="E15" i="12"/>
  <c r="H15" i="12"/>
  <c r="D15" i="12"/>
  <c r="F19" i="32"/>
  <c r="H19" i="32" s="1"/>
  <c r="F17" i="12"/>
  <c r="N17" i="12"/>
  <c r="M17" i="12"/>
  <c r="J17" i="12"/>
  <c r="E17" i="12"/>
  <c r="G17" i="12"/>
  <c r="D17" i="12"/>
  <c r="C17" i="12"/>
  <c r="B17" i="12"/>
  <c r="P17" i="12"/>
  <c r="I17" i="12"/>
  <c r="O17" i="12"/>
  <c r="H17" i="12"/>
  <c r="L17" i="12"/>
  <c r="K17" i="12"/>
  <c r="N31" i="12"/>
  <c r="B31" i="12"/>
  <c r="J31" i="12"/>
  <c r="O31" i="12"/>
  <c r="M31" i="12"/>
  <c r="I31" i="12"/>
  <c r="E31" i="12"/>
  <c r="D31" i="12"/>
  <c r="C31" i="12"/>
  <c r="F31" i="12"/>
  <c r="L31" i="12"/>
  <c r="P31" i="12"/>
  <c r="H31" i="12"/>
  <c r="G31" i="12"/>
  <c r="K31" i="12"/>
  <c r="F14" i="12"/>
  <c r="J14" i="12"/>
  <c r="I14" i="12"/>
  <c r="E14" i="12"/>
  <c r="N14" i="12"/>
  <c r="P14" i="12"/>
  <c r="O14" i="12"/>
  <c r="M14" i="12"/>
  <c r="L14" i="12"/>
  <c r="K14" i="12"/>
  <c r="B14" i="12"/>
  <c r="H14" i="12"/>
  <c r="G14" i="12"/>
  <c r="D14" i="12"/>
  <c r="C14" i="12"/>
  <c r="J16" i="12"/>
  <c r="D16" i="12"/>
  <c r="P16" i="12"/>
  <c r="C16" i="12"/>
  <c r="M16" i="12"/>
  <c r="H16" i="12"/>
  <c r="E16" i="12"/>
  <c r="G16" i="12"/>
  <c r="B16" i="12"/>
  <c r="I16" i="12"/>
  <c r="F16" i="12"/>
  <c r="O16" i="12"/>
  <c r="N16" i="12"/>
  <c r="L16" i="12"/>
  <c r="K16" i="12"/>
  <c r="J29" i="12"/>
  <c r="F29" i="12"/>
  <c r="C29" i="12"/>
  <c r="P29" i="12"/>
  <c r="B29" i="12"/>
  <c r="M29" i="12"/>
  <c r="H29" i="12"/>
  <c r="O29" i="12"/>
  <c r="L29" i="12"/>
  <c r="N29" i="12"/>
  <c r="I29" i="12"/>
  <c r="K29" i="12"/>
  <c r="G29" i="12"/>
  <c r="E29" i="12"/>
  <c r="D29" i="12"/>
  <c r="J13" i="12"/>
  <c r="M13" i="12"/>
  <c r="L13" i="12"/>
  <c r="H13" i="12"/>
  <c r="D13" i="12"/>
  <c r="O13" i="12"/>
  <c r="K13" i="12"/>
  <c r="N13" i="12"/>
  <c r="G13" i="12"/>
  <c r="I13" i="12"/>
  <c r="P13" i="12"/>
  <c r="F13" i="12"/>
  <c r="E13" i="12"/>
  <c r="C13" i="12"/>
  <c r="B13" i="12"/>
  <c r="F31" i="32"/>
  <c r="H31" i="32" s="1"/>
  <c r="F17" i="32"/>
  <c r="H17" i="32" s="1"/>
  <c r="G28" i="5"/>
  <c r="N28" i="12"/>
  <c r="B28" i="12"/>
  <c r="J28" i="12"/>
  <c r="E28" i="12"/>
  <c r="D28" i="12"/>
  <c r="O28" i="12"/>
  <c r="I28" i="12"/>
  <c r="K28" i="12"/>
  <c r="H28" i="12"/>
  <c r="G28" i="12"/>
  <c r="F28" i="12"/>
  <c r="C28" i="12"/>
  <c r="P28" i="12"/>
  <c r="M28" i="12"/>
  <c r="L28" i="12"/>
  <c r="N12" i="12"/>
  <c r="B12" i="12"/>
  <c r="P12" i="12"/>
  <c r="C12" i="12"/>
  <c r="O12" i="12"/>
  <c r="K12" i="12"/>
  <c r="G12" i="12"/>
  <c r="J12" i="12"/>
  <c r="I12" i="12"/>
  <c r="H12" i="12"/>
  <c r="M12" i="12"/>
  <c r="F12" i="12"/>
  <c r="E12" i="12"/>
  <c r="D12" i="12"/>
  <c r="L12" i="12"/>
  <c r="F5" i="12"/>
  <c r="J5" i="12"/>
  <c r="E5" i="12"/>
  <c r="N5" i="12"/>
  <c r="M5" i="12"/>
  <c r="C5" i="12"/>
  <c r="L5" i="12"/>
  <c r="K5" i="12"/>
  <c r="I5" i="12"/>
  <c r="H5" i="12"/>
  <c r="G5" i="12"/>
  <c r="D5" i="12"/>
  <c r="O5" i="12"/>
  <c r="B5" i="12"/>
  <c r="P5" i="12"/>
  <c r="F33" i="12"/>
  <c r="N33" i="12"/>
  <c r="B33" i="12"/>
  <c r="K33" i="12"/>
  <c r="J33" i="12"/>
  <c r="G33" i="12"/>
  <c r="P33" i="12"/>
  <c r="M33" i="12"/>
  <c r="I33" i="12"/>
  <c r="E33" i="12"/>
  <c r="L33" i="12"/>
  <c r="H33" i="12"/>
  <c r="D33" i="12"/>
  <c r="C33" i="12"/>
  <c r="O33" i="12"/>
  <c r="L32" i="1"/>
  <c r="F27" i="12"/>
  <c r="N27" i="12"/>
  <c r="B27" i="12"/>
  <c r="G27" i="12"/>
  <c r="E27" i="12"/>
  <c r="P27" i="12"/>
  <c r="K27" i="12"/>
  <c r="D27" i="12"/>
  <c r="C27" i="12"/>
  <c r="I27" i="12"/>
  <c r="M27" i="12"/>
  <c r="O27" i="12"/>
  <c r="J27" i="12"/>
  <c r="L27" i="12"/>
  <c r="H27" i="12"/>
  <c r="F11" i="12"/>
  <c r="E11" i="12"/>
  <c r="D11" i="12"/>
  <c r="N11" i="12"/>
  <c r="J11" i="12"/>
  <c r="I11" i="12"/>
  <c r="B11" i="12"/>
  <c r="K11" i="12"/>
  <c r="H11" i="12"/>
  <c r="G11" i="12"/>
  <c r="C11" i="12"/>
  <c r="L11" i="12"/>
  <c r="P11" i="12"/>
  <c r="O11" i="12"/>
  <c r="M11" i="12"/>
  <c r="F29" i="32"/>
  <c r="H29" i="32" s="1"/>
  <c r="F20" i="12"/>
  <c r="E20" i="12"/>
  <c r="D20" i="12"/>
  <c r="N20" i="12"/>
  <c r="J20" i="12"/>
  <c r="O20" i="12"/>
  <c r="M20" i="12"/>
  <c r="L20" i="12"/>
  <c r="P20" i="12"/>
  <c r="K20" i="12"/>
  <c r="I20" i="12"/>
  <c r="H20" i="12"/>
  <c r="G20" i="12"/>
  <c r="C20" i="12"/>
  <c r="B20" i="12"/>
  <c r="J26" i="12"/>
  <c r="F26" i="12"/>
  <c r="H26" i="12"/>
  <c r="G26" i="12"/>
  <c r="C26" i="12"/>
  <c r="M26" i="12"/>
  <c r="O26" i="12"/>
  <c r="D26" i="12"/>
  <c r="B26" i="12"/>
  <c r="P26" i="12"/>
  <c r="N26" i="12"/>
  <c r="L26" i="12"/>
  <c r="K26" i="12"/>
  <c r="I26" i="12"/>
  <c r="E26" i="12"/>
  <c r="J10" i="12"/>
  <c r="H10" i="12"/>
  <c r="G10" i="12"/>
  <c r="D10" i="12"/>
  <c r="M10" i="12"/>
  <c r="F10" i="12"/>
  <c r="E10" i="12"/>
  <c r="C10" i="12"/>
  <c r="B10" i="12"/>
  <c r="K10" i="12"/>
  <c r="P10" i="12"/>
  <c r="O10" i="12"/>
  <c r="L10" i="12"/>
  <c r="I10" i="12"/>
  <c r="N10" i="12"/>
  <c r="B23" i="15"/>
  <c r="N18" i="12"/>
  <c r="B18" i="12"/>
  <c r="K18" i="12"/>
  <c r="J18" i="12"/>
  <c r="G18" i="12"/>
  <c r="P18" i="12"/>
  <c r="C18" i="12"/>
  <c r="I18" i="12"/>
  <c r="F18" i="12"/>
  <c r="H18" i="12"/>
  <c r="E18" i="12"/>
  <c r="D18" i="12"/>
  <c r="M18" i="12"/>
  <c r="O18" i="12"/>
  <c r="L18" i="12"/>
  <c r="G36" i="5"/>
  <c r="L39" i="1"/>
  <c r="C37" i="32" s="1"/>
  <c r="L30" i="1"/>
  <c r="N25" i="12"/>
  <c r="B25" i="12"/>
  <c r="J25" i="12"/>
  <c r="I25" i="12"/>
  <c r="H25" i="12"/>
  <c r="E25" i="12"/>
  <c r="O25" i="12"/>
  <c r="M25" i="12"/>
  <c r="P25" i="12"/>
  <c r="L25" i="12"/>
  <c r="K25" i="12"/>
  <c r="G25" i="12"/>
  <c r="F25" i="12"/>
  <c r="D25" i="12"/>
  <c r="C25" i="12"/>
  <c r="N9" i="12"/>
  <c r="B9" i="12"/>
  <c r="K9" i="12"/>
  <c r="J9" i="12"/>
  <c r="G9" i="12"/>
  <c r="P9" i="12"/>
  <c r="C9" i="12"/>
  <c r="D9" i="12"/>
  <c r="E9" i="12"/>
  <c r="O9" i="12"/>
  <c r="L9" i="12"/>
  <c r="M9" i="12"/>
  <c r="H9" i="12"/>
  <c r="F9" i="12"/>
  <c r="I9" i="12"/>
  <c r="L12" i="1"/>
  <c r="D10" i="15" s="1"/>
  <c r="M37" i="12"/>
  <c r="D37" i="12"/>
  <c r="L37" i="12"/>
  <c r="G37" i="12"/>
  <c r="F37" i="12"/>
  <c r="B37" i="12"/>
  <c r="K37" i="12"/>
  <c r="P37" i="12"/>
  <c r="O37" i="12"/>
  <c r="N37" i="12"/>
  <c r="J37" i="12"/>
  <c r="I37" i="12"/>
  <c r="H37" i="12"/>
  <c r="C37" i="12"/>
  <c r="E37" i="12"/>
  <c r="F24" i="12"/>
  <c r="N24" i="12"/>
  <c r="B24" i="12"/>
  <c r="K24" i="12"/>
  <c r="J24" i="12"/>
  <c r="G24" i="12"/>
  <c r="P24" i="12"/>
  <c r="L24" i="12"/>
  <c r="I24" i="12"/>
  <c r="H24" i="12"/>
  <c r="O24" i="12"/>
  <c r="D24" i="12"/>
  <c r="E24" i="12"/>
  <c r="C24" i="12"/>
  <c r="M24" i="12"/>
  <c r="L13" i="1"/>
  <c r="D11" i="5" s="1"/>
  <c r="F8" i="12"/>
  <c r="N8" i="12"/>
  <c r="M8" i="12"/>
  <c r="J8" i="12"/>
  <c r="E8" i="12"/>
  <c r="P8" i="12"/>
  <c r="D8" i="12"/>
  <c r="C8" i="12"/>
  <c r="O8" i="12"/>
  <c r="L8" i="12"/>
  <c r="K8" i="12"/>
  <c r="I8" i="12"/>
  <c r="H8" i="12"/>
  <c r="G8" i="12"/>
  <c r="B8" i="12"/>
  <c r="T17" i="13"/>
  <c r="H17" i="13"/>
  <c r="S17" i="13"/>
  <c r="G17" i="13"/>
  <c r="R17" i="13"/>
  <c r="F17" i="13"/>
  <c r="Q17" i="13"/>
  <c r="E17" i="13"/>
  <c r="Q17" i="17"/>
  <c r="E17" i="17"/>
  <c r="P17" i="13"/>
  <c r="D17" i="13"/>
  <c r="O17" i="13"/>
  <c r="C17" i="13"/>
  <c r="N17" i="13"/>
  <c r="B17" i="13"/>
  <c r="M17" i="13"/>
  <c r="M17" i="17"/>
  <c r="L17" i="13"/>
  <c r="J17" i="13"/>
  <c r="I17" i="13"/>
  <c r="I17" i="17"/>
  <c r="K17" i="17"/>
  <c r="K17" i="13"/>
  <c r="F17" i="17"/>
  <c r="T17" i="17"/>
  <c r="D17" i="17"/>
  <c r="O17" i="17"/>
  <c r="S17" i="17"/>
  <c r="R17" i="17"/>
  <c r="P17" i="17"/>
  <c r="N17" i="17"/>
  <c r="L17" i="17"/>
  <c r="J17" i="17"/>
  <c r="G17" i="17"/>
  <c r="C17" i="17"/>
  <c r="H17" i="17"/>
  <c r="B17" i="17"/>
  <c r="F10" i="32"/>
  <c r="H10" i="32" s="1"/>
  <c r="G21" i="15"/>
  <c r="F37" i="5"/>
  <c r="F35" i="32"/>
  <c r="H35" i="32" s="1"/>
  <c r="B20" i="5"/>
  <c r="F21" i="32"/>
  <c r="H21" i="32" s="1"/>
  <c r="F27" i="5"/>
  <c r="G20" i="15"/>
  <c r="F34" i="5"/>
  <c r="B18" i="15"/>
  <c r="G19" i="5"/>
  <c r="B19" i="15"/>
  <c r="F28" i="32"/>
  <c r="H28" i="32" s="1"/>
  <c r="F21" i="15"/>
  <c r="F14" i="32"/>
  <c r="H14" i="32" s="1"/>
  <c r="D7" i="15"/>
  <c r="L18" i="1"/>
  <c r="D16" i="5" s="1"/>
  <c r="C22" i="32"/>
  <c r="G12" i="15"/>
  <c r="F8" i="32"/>
  <c r="H8" i="32" s="1"/>
  <c r="G31" i="5"/>
  <c r="U9" i="1"/>
  <c r="G8" i="5"/>
  <c r="L41" i="1"/>
  <c r="L28" i="1"/>
  <c r="D26" i="5" s="1"/>
  <c r="G30" i="5"/>
  <c r="G9" i="15"/>
  <c r="C33" i="32"/>
  <c r="B20" i="15"/>
  <c r="B22" i="15"/>
  <c r="D6" i="15"/>
  <c r="L38" i="1"/>
  <c r="D36" i="5" s="1"/>
  <c r="L11" i="1"/>
  <c r="D9" i="5" s="1"/>
  <c r="C25" i="32"/>
  <c r="G17" i="15"/>
  <c r="L20" i="1"/>
  <c r="D18" i="15" s="1"/>
  <c r="C12" i="32"/>
  <c r="G19" i="15"/>
  <c r="D22" i="15"/>
  <c r="G18" i="15"/>
  <c r="C7" i="32"/>
  <c r="K4" i="12"/>
  <c r="J4" i="12"/>
  <c r="H4" i="12"/>
  <c r="I4" i="12"/>
  <c r="G4" i="12"/>
  <c r="E4" i="12"/>
  <c r="D4" i="12"/>
  <c r="P4" i="12"/>
  <c r="C4" i="12"/>
  <c r="L4" i="12"/>
  <c r="O4" i="12"/>
  <c r="B4" i="12"/>
  <c r="N4" i="12"/>
  <c r="M4" i="12"/>
  <c r="G37" i="5"/>
  <c r="D23" i="5"/>
  <c r="N3" i="12"/>
  <c r="I3" i="12"/>
  <c r="M3" i="12"/>
  <c r="L3" i="12"/>
  <c r="K3" i="12"/>
  <c r="J3" i="12"/>
  <c r="O3" i="12"/>
  <c r="B3" i="12"/>
  <c r="H3" i="12"/>
  <c r="G3" i="12"/>
  <c r="E3" i="12"/>
  <c r="D3" i="12"/>
  <c r="P3" i="12"/>
  <c r="C3" i="12"/>
  <c r="I22" i="32"/>
  <c r="E22" i="32" s="1"/>
  <c r="H24" i="32"/>
  <c r="H9" i="32"/>
  <c r="H33" i="32"/>
  <c r="H26" i="32"/>
  <c r="H38" i="32"/>
  <c r="H7" i="32"/>
  <c r="F38" i="5"/>
  <c r="F9" i="5"/>
  <c r="F7" i="15"/>
  <c r="U19" i="1"/>
  <c r="U38" i="1"/>
  <c r="U17" i="1"/>
  <c r="U27" i="1"/>
  <c r="F13" i="5"/>
  <c r="F40" i="32"/>
  <c r="H40" i="32" s="1"/>
  <c r="F15" i="5"/>
  <c r="F19" i="5"/>
  <c r="U14" i="1"/>
  <c r="F11" i="5"/>
  <c r="U37" i="1"/>
  <c r="F22" i="32"/>
  <c r="H22" i="32" s="1"/>
  <c r="F13" i="32"/>
  <c r="H13" i="32" s="1"/>
  <c r="F37" i="32"/>
  <c r="H37" i="32" s="1"/>
  <c r="U7" i="1"/>
  <c r="U33" i="1"/>
  <c r="F18" i="5"/>
  <c r="F5" i="32"/>
  <c r="H5" i="32" s="1"/>
  <c r="F33" i="5"/>
  <c r="F18" i="32"/>
  <c r="H18" i="32" s="1"/>
  <c r="F36" i="32"/>
  <c r="H36" i="32" s="1"/>
  <c r="F11" i="32"/>
  <c r="H11" i="32" s="1"/>
  <c r="F32" i="32"/>
  <c r="H32" i="32" s="1"/>
  <c r="F36" i="5"/>
  <c r="F7" i="5"/>
  <c r="F4" i="12"/>
  <c r="F12" i="32"/>
  <c r="H12" i="32" s="1"/>
  <c r="F20" i="32"/>
  <c r="H20" i="32" s="1"/>
  <c r="F15" i="32"/>
  <c r="H15" i="32" s="1"/>
  <c r="F34" i="32"/>
  <c r="H34" i="32" s="1"/>
  <c r="F22" i="15"/>
  <c r="F20" i="15"/>
  <c r="F27" i="32"/>
  <c r="H27" i="32" s="1"/>
  <c r="F19" i="15"/>
  <c r="U32" i="1"/>
  <c r="F9" i="15"/>
  <c r="F17" i="5"/>
  <c r="F3" i="12"/>
  <c r="F6" i="32"/>
  <c r="H6" i="32" s="1"/>
  <c r="F11" i="15"/>
  <c r="F15" i="15"/>
  <c r="F13" i="15"/>
  <c r="F17" i="15"/>
  <c r="F25" i="32"/>
  <c r="H25" i="32" s="1"/>
  <c r="F23" i="5"/>
  <c r="F23" i="32"/>
  <c r="H23" i="32" s="1"/>
  <c r="F23" i="15"/>
  <c r="F16" i="15"/>
  <c r="F16" i="32"/>
  <c r="H16" i="32" s="1"/>
  <c r="F40" i="5"/>
  <c r="F39" i="32"/>
  <c r="H39" i="32" s="1"/>
  <c r="F30" i="32"/>
  <c r="H30" i="32" s="1"/>
  <c r="D5" i="15"/>
  <c r="U18" i="1"/>
  <c r="F16" i="5"/>
  <c r="B17" i="5"/>
  <c r="F10" i="5"/>
  <c r="U21" i="1"/>
  <c r="U10" i="1"/>
  <c r="G38" i="5"/>
  <c r="D24" i="5"/>
  <c r="F8" i="5"/>
  <c r="U13" i="1"/>
  <c r="U36" i="1"/>
  <c r="F21" i="5"/>
  <c r="F12" i="5"/>
  <c r="U8" i="1"/>
  <c r="F6" i="5"/>
  <c r="J390" i="1"/>
  <c r="B12" i="5"/>
  <c r="O14" i="1"/>
  <c r="M14" i="1" s="1"/>
  <c r="O25" i="1"/>
  <c r="M25" i="1" s="1"/>
  <c r="B24" i="5"/>
  <c r="D35" i="5"/>
  <c r="G23" i="5"/>
  <c r="F30" i="5"/>
  <c r="U20" i="1"/>
  <c r="U11" i="1"/>
  <c r="F20" i="5"/>
  <c r="G34" i="5"/>
  <c r="G26" i="5"/>
  <c r="D33" i="5"/>
  <c r="C5" i="32"/>
  <c r="D20" i="5"/>
  <c r="L34" i="1"/>
  <c r="D34" i="5" s="1"/>
  <c r="L17" i="1"/>
  <c r="L16" i="1"/>
  <c r="L15" i="1"/>
  <c r="U15" i="1"/>
  <c r="F32" i="5"/>
  <c r="U34" i="1"/>
  <c r="U22" i="1"/>
  <c r="F22" i="5"/>
  <c r="B33" i="5"/>
  <c r="O36" i="1"/>
  <c r="M36" i="1" s="1"/>
  <c r="O34" i="1"/>
  <c r="M34" i="1" s="1"/>
  <c r="A34" i="1" s="1"/>
  <c r="B32" i="5"/>
  <c r="O33" i="1"/>
  <c r="M33" i="1" s="1"/>
  <c r="R33" i="1" s="1"/>
  <c r="B31" i="5"/>
  <c r="O32" i="1"/>
  <c r="M32" i="1" s="1"/>
  <c r="A32" i="1" s="1"/>
  <c r="B30" i="5"/>
  <c r="O30" i="1"/>
  <c r="M30" i="1" s="1"/>
  <c r="B28" i="5"/>
  <c r="B27" i="5"/>
  <c r="O29" i="1"/>
  <c r="M29" i="1" s="1"/>
  <c r="O27" i="1"/>
  <c r="M27" i="1" s="1"/>
  <c r="B25" i="5"/>
  <c r="B23" i="5"/>
  <c r="O23" i="1"/>
  <c r="M23" i="1" s="1"/>
  <c r="R23" i="1" s="1"/>
  <c r="O21" i="1"/>
  <c r="M21" i="1" s="1"/>
  <c r="B21" i="5"/>
  <c r="B19" i="5"/>
  <c r="O19" i="1"/>
  <c r="M19" i="1" s="1"/>
  <c r="B18" i="5"/>
  <c r="B16" i="5"/>
  <c r="O18" i="1"/>
  <c r="M18" i="1" s="1"/>
  <c r="O17" i="1"/>
  <c r="M17" i="1" s="1"/>
  <c r="B15" i="5"/>
  <c r="G15" i="5"/>
  <c r="B14" i="5"/>
  <c r="O16" i="1"/>
  <c r="M16" i="1" s="1"/>
  <c r="O15" i="1"/>
  <c r="M15" i="1" s="1"/>
  <c r="B13" i="5"/>
  <c r="B10" i="5"/>
  <c r="O12" i="1"/>
  <c r="M12" i="1" s="1"/>
  <c r="O11" i="1"/>
  <c r="M11" i="1" s="1"/>
  <c r="B9" i="5"/>
  <c r="B8" i="5"/>
  <c r="O10" i="1"/>
  <c r="M10" i="1" s="1"/>
  <c r="O9" i="1"/>
  <c r="M9" i="1" s="1"/>
  <c r="B7" i="5"/>
  <c r="D6" i="5"/>
  <c r="G5" i="15"/>
  <c r="B6" i="5"/>
  <c r="O8" i="1"/>
  <c r="M8" i="1" s="1"/>
  <c r="A8" i="1" s="1"/>
  <c r="B5" i="5"/>
  <c r="B5" i="15"/>
  <c r="O7" i="1"/>
  <c r="M7" i="1" s="1"/>
  <c r="A7" i="1" s="1"/>
  <c r="G29" i="5"/>
  <c r="B2" i="12"/>
  <c r="I2" i="12"/>
  <c r="P2" i="12"/>
  <c r="C2" i="12"/>
  <c r="K2" i="12"/>
  <c r="F2" i="12"/>
  <c r="H2" i="12"/>
  <c r="J2" i="12"/>
  <c r="G2" i="12"/>
  <c r="E2" i="12"/>
  <c r="D2" i="12"/>
  <c r="M2" i="12"/>
  <c r="N2" i="12"/>
  <c r="O2" i="12"/>
  <c r="L2" i="12"/>
  <c r="B29" i="5"/>
  <c r="D25" i="5"/>
  <c r="D28" i="5"/>
  <c r="L21" i="1"/>
  <c r="D19" i="5" s="1"/>
  <c r="O41" i="1"/>
  <c r="M41" i="1" s="1"/>
  <c r="B38" i="5"/>
  <c r="L10" i="1"/>
  <c r="B37" i="5"/>
  <c r="O40" i="1"/>
  <c r="M40" i="1" s="1"/>
  <c r="B36" i="5"/>
  <c r="O39" i="1"/>
  <c r="M39" i="1" s="1"/>
  <c r="L42" i="1"/>
  <c r="D40" i="5" s="1"/>
  <c r="L29" i="1"/>
  <c r="D29" i="5" s="1"/>
  <c r="L40" i="1"/>
  <c r="D38" i="5" s="1"/>
  <c r="B40" i="5"/>
  <c r="B34" i="5"/>
  <c r="O37" i="1"/>
  <c r="M37" i="1" s="1"/>
  <c r="R22" i="1"/>
  <c r="H22" i="5" s="1"/>
  <c r="A22" i="1"/>
  <c r="G6" i="5"/>
  <c r="G35" i="5"/>
  <c r="G10" i="5"/>
  <c r="G14" i="5"/>
  <c r="B26" i="5"/>
  <c r="O28" i="1"/>
  <c r="M28" i="1" s="1"/>
  <c r="O42" i="1"/>
  <c r="M42" i="1" s="1"/>
  <c r="G32" i="5"/>
  <c r="B35" i="5"/>
  <c r="O38" i="1"/>
  <c r="M38" i="1" s="1"/>
  <c r="B39" i="5"/>
  <c r="O13" i="1"/>
  <c r="M13" i="1" s="1"/>
  <c r="B11" i="5"/>
  <c r="R31" i="1"/>
  <c r="A31" i="1"/>
  <c r="A25" i="1"/>
  <c r="R25" i="1"/>
  <c r="H24" i="5" s="1"/>
  <c r="O20" i="1"/>
  <c r="M20" i="1" s="1"/>
  <c r="G24" i="5"/>
  <c r="B22" i="5"/>
  <c r="C36" i="32" l="1"/>
  <c r="C30" i="32"/>
  <c r="D30" i="5"/>
  <c r="C11" i="32"/>
  <c r="D11" i="15"/>
  <c r="P37" i="13"/>
  <c r="D37" i="13"/>
  <c r="O37" i="13"/>
  <c r="C37" i="13"/>
  <c r="N37" i="13"/>
  <c r="B37" i="13"/>
  <c r="M37" i="13"/>
  <c r="M37" i="17"/>
  <c r="L37" i="13"/>
  <c r="K37" i="13"/>
  <c r="J37" i="13"/>
  <c r="I37" i="13"/>
  <c r="I37" i="17"/>
  <c r="T37" i="13"/>
  <c r="H37" i="13"/>
  <c r="R37" i="13"/>
  <c r="F37" i="13"/>
  <c r="Q37" i="13"/>
  <c r="E37" i="13"/>
  <c r="Q37" i="17"/>
  <c r="E37" i="17"/>
  <c r="P37" i="17"/>
  <c r="K37" i="17"/>
  <c r="J37" i="17"/>
  <c r="H37" i="17"/>
  <c r="S37" i="13"/>
  <c r="T37" i="17"/>
  <c r="D37" i="17"/>
  <c r="C37" i="17"/>
  <c r="B37" i="17"/>
  <c r="S37" i="17"/>
  <c r="O37" i="17"/>
  <c r="G37" i="13"/>
  <c r="N37" i="17"/>
  <c r="G37" i="17"/>
  <c r="F37" i="17"/>
  <c r="R37" i="17"/>
  <c r="L37" i="17"/>
  <c r="T32" i="13"/>
  <c r="H32" i="13"/>
  <c r="S32" i="13"/>
  <c r="G32" i="13"/>
  <c r="R32" i="13"/>
  <c r="F32" i="13"/>
  <c r="Q32" i="13"/>
  <c r="E32" i="13"/>
  <c r="Q32" i="17"/>
  <c r="E32" i="17"/>
  <c r="P32" i="13"/>
  <c r="D32" i="13"/>
  <c r="O32" i="13"/>
  <c r="C32" i="13"/>
  <c r="N32" i="13"/>
  <c r="B32" i="13"/>
  <c r="M32" i="13"/>
  <c r="M32" i="17"/>
  <c r="L32" i="13"/>
  <c r="J32" i="13"/>
  <c r="I32" i="13"/>
  <c r="I32" i="17"/>
  <c r="K32" i="17"/>
  <c r="F32" i="17"/>
  <c r="T32" i="17"/>
  <c r="D32" i="17"/>
  <c r="K32" i="13"/>
  <c r="O32" i="17"/>
  <c r="P32" i="17"/>
  <c r="N32" i="17"/>
  <c r="L32" i="17"/>
  <c r="J32" i="17"/>
  <c r="H32" i="17"/>
  <c r="G32" i="17"/>
  <c r="B32" i="17"/>
  <c r="S32" i="17"/>
  <c r="R32" i="17"/>
  <c r="C32" i="17"/>
  <c r="B7" i="13"/>
  <c r="M7" i="17"/>
  <c r="I7" i="17"/>
  <c r="Q7" i="17"/>
  <c r="E7" i="17"/>
  <c r="P7" i="17"/>
  <c r="K7" i="17"/>
  <c r="T7" i="17"/>
  <c r="D7" i="17"/>
  <c r="L7" i="17"/>
  <c r="J7" i="17"/>
  <c r="H7" i="17"/>
  <c r="G7" i="17"/>
  <c r="F7" i="17"/>
  <c r="C7" i="17"/>
  <c r="S7" i="17"/>
  <c r="O7" i="17"/>
  <c r="N7" i="17"/>
  <c r="B7" i="17"/>
  <c r="R7" i="17"/>
  <c r="T14" i="13"/>
  <c r="H14" i="13"/>
  <c r="S14" i="13"/>
  <c r="G14" i="13"/>
  <c r="R14" i="13"/>
  <c r="F14" i="13"/>
  <c r="Q14" i="13"/>
  <c r="E14" i="13"/>
  <c r="Q14" i="17"/>
  <c r="E14" i="17"/>
  <c r="P14" i="13"/>
  <c r="D14" i="13"/>
  <c r="O14" i="13"/>
  <c r="C14" i="13"/>
  <c r="N14" i="13"/>
  <c r="B14" i="13"/>
  <c r="M14" i="13"/>
  <c r="M14" i="17"/>
  <c r="L14" i="13"/>
  <c r="J14" i="13"/>
  <c r="I14" i="13"/>
  <c r="I14" i="17"/>
  <c r="K14" i="17"/>
  <c r="F14" i="17"/>
  <c r="D14" i="17"/>
  <c r="T14" i="17"/>
  <c r="K14" i="13"/>
  <c r="O14" i="17"/>
  <c r="P14" i="17"/>
  <c r="N14" i="17"/>
  <c r="L14" i="17"/>
  <c r="J14" i="17"/>
  <c r="H14" i="17"/>
  <c r="G14" i="17"/>
  <c r="B14" i="17"/>
  <c r="S14" i="17"/>
  <c r="R14" i="17"/>
  <c r="C14" i="17"/>
  <c r="P25" i="13"/>
  <c r="D25" i="13"/>
  <c r="O25" i="13"/>
  <c r="C25" i="13"/>
  <c r="N25" i="13"/>
  <c r="B25" i="13"/>
  <c r="M25" i="13"/>
  <c r="M25" i="17"/>
  <c r="L25" i="13"/>
  <c r="K25" i="13"/>
  <c r="J25" i="13"/>
  <c r="I25" i="13"/>
  <c r="I25" i="17"/>
  <c r="T25" i="13"/>
  <c r="H25" i="13"/>
  <c r="R25" i="13"/>
  <c r="F25" i="13"/>
  <c r="Q25" i="13"/>
  <c r="E25" i="13"/>
  <c r="Q25" i="17"/>
  <c r="E25" i="17"/>
  <c r="P25" i="17"/>
  <c r="S25" i="13"/>
  <c r="G25" i="13"/>
  <c r="K25" i="17"/>
  <c r="J25" i="17"/>
  <c r="T25" i="17"/>
  <c r="D25" i="17"/>
  <c r="F25" i="17"/>
  <c r="C25" i="17"/>
  <c r="B25" i="17"/>
  <c r="S25" i="17"/>
  <c r="O25" i="17"/>
  <c r="N25" i="17"/>
  <c r="H25" i="17"/>
  <c r="R25" i="17"/>
  <c r="L25" i="17"/>
  <c r="G25" i="17"/>
  <c r="T11" i="13"/>
  <c r="H11" i="13"/>
  <c r="S11" i="13"/>
  <c r="G11" i="13"/>
  <c r="R11" i="13"/>
  <c r="F11" i="13"/>
  <c r="Q11" i="13"/>
  <c r="E11" i="13"/>
  <c r="Q11" i="17"/>
  <c r="E11" i="17"/>
  <c r="P11" i="13"/>
  <c r="D11" i="13"/>
  <c r="O11" i="13"/>
  <c r="C11" i="13"/>
  <c r="N11" i="13"/>
  <c r="B11" i="13"/>
  <c r="M11" i="13"/>
  <c r="M11" i="17"/>
  <c r="L11" i="13"/>
  <c r="J11" i="13"/>
  <c r="I11" i="13"/>
  <c r="I11" i="17"/>
  <c r="K11" i="17"/>
  <c r="F11" i="17"/>
  <c r="D11" i="17"/>
  <c r="K11" i="13"/>
  <c r="T11" i="17"/>
  <c r="O11" i="17"/>
  <c r="L11" i="17"/>
  <c r="J11" i="17"/>
  <c r="H11" i="17"/>
  <c r="G11" i="17"/>
  <c r="C11" i="17"/>
  <c r="B11" i="17"/>
  <c r="S11" i="17"/>
  <c r="P11" i="17"/>
  <c r="N11" i="17"/>
  <c r="R11" i="17"/>
  <c r="L18" i="13"/>
  <c r="K18" i="13"/>
  <c r="J18" i="13"/>
  <c r="I18" i="13"/>
  <c r="I18" i="17"/>
  <c r="T18" i="13"/>
  <c r="H18" i="13"/>
  <c r="S18" i="13"/>
  <c r="G18" i="13"/>
  <c r="R18" i="13"/>
  <c r="F18" i="13"/>
  <c r="Q18" i="13"/>
  <c r="E18" i="13"/>
  <c r="Q18" i="17"/>
  <c r="E18" i="17"/>
  <c r="P18" i="13"/>
  <c r="D18" i="13"/>
  <c r="N18" i="13"/>
  <c r="B18" i="13"/>
  <c r="M18" i="13"/>
  <c r="M18" i="17"/>
  <c r="C18" i="13"/>
  <c r="F18" i="17"/>
  <c r="P18" i="17"/>
  <c r="O18" i="17"/>
  <c r="J18" i="17"/>
  <c r="T18" i="17"/>
  <c r="S18" i="17"/>
  <c r="R18" i="17"/>
  <c r="N18" i="17"/>
  <c r="L18" i="17"/>
  <c r="K18" i="17"/>
  <c r="G18" i="17"/>
  <c r="O18" i="13"/>
  <c r="D18" i="17"/>
  <c r="B18" i="17"/>
  <c r="H18" i="17"/>
  <c r="C18" i="17"/>
  <c r="I31" i="32"/>
  <c r="E31" i="32" s="1"/>
  <c r="P28" i="13"/>
  <c r="D28" i="13"/>
  <c r="O28" i="13"/>
  <c r="C28" i="13"/>
  <c r="N28" i="13"/>
  <c r="B28" i="13"/>
  <c r="M28" i="13"/>
  <c r="M28" i="17"/>
  <c r="L28" i="13"/>
  <c r="K28" i="13"/>
  <c r="J28" i="13"/>
  <c r="I28" i="13"/>
  <c r="I28" i="17"/>
  <c r="T28" i="13"/>
  <c r="H28" i="13"/>
  <c r="R28" i="13"/>
  <c r="F28" i="13"/>
  <c r="Q28" i="13"/>
  <c r="E28" i="13"/>
  <c r="Q28" i="17"/>
  <c r="E28" i="17"/>
  <c r="P28" i="17"/>
  <c r="K28" i="17"/>
  <c r="J28" i="17"/>
  <c r="S28" i="13"/>
  <c r="T28" i="17"/>
  <c r="D28" i="17"/>
  <c r="H28" i="17"/>
  <c r="G28" i="17"/>
  <c r="F28" i="17"/>
  <c r="C28" i="17"/>
  <c r="B28" i="17"/>
  <c r="G28" i="13"/>
  <c r="S28" i="17"/>
  <c r="R28" i="17"/>
  <c r="N28" i="17"/>
  <c r="O28" i="17"/>
  <c r="L28" i="17"/>
  <c r="L36" i="13"/>
  <c r="K36" i="13"/>
  <c r="J36" i="13"/>
  <c r="I36" i="13"/>
  <c r="I36" i="17"/>
  <c r="T36" i="13"/>
  <c r="H36" i="13"/>
  <c r="S36" i="13"/>
  <c r="G36" i="13"/>
  <c r="R36" i="13"/>
  <c r="F36" i="13"/>
  <c r="Q36" i="13"/>
  <c r="E36" i="13"/>
  <c r="Q36" i="17"/>
  <c r="E36" i="17"/>
  <c r="P36" i="13"/>
  <c r="D36" i="13"/>
  <c r="N36" i="13"/>
  <c r="B36" i="13"/>
  <c r="M36" i="13"/>
  <c r="M36" i="17"/>
  <c r="C36" i="13"/>
  <c r="F36" i="17"/>
  <c r="P36" i="17"/>
  <c r="O36" i="17"/>
  <c r="N36" i="17"/>
  <c r="J36" i="17"/>
  <c r="B36" i="17"/>
  <c r="T36" i="17"/>
  <c r="S36" i="17"/>
  <c r="R36" i="17"/>
  <c r="K36" i="17"/>
  <c r="H36" i="17"/>
  <c r="O36" i="13"/>
  <c r="D36" i="17"/>
  <c r="L36" i="17"/>
  <c r="G36" i="17"/>
  <c r="C36" i="17"/>
  <c r="P10" i="13"/>
  <c r="D10" i="13"/>
  <c r="O10" i="13"/>
  <c r="C10" i="13"/>
  <c r="N10" i="13"/>
  <c r="B10" i="13"/>
  <c r="M10" i="13"/>
  <c r="M10" i="17"/>
  <c r="L10" i="13"/>
  <c r="K10" i="13"/>
  <c r="J10" i="13"/>
  <c r="I10" i="13"/>
  <c r="I10" i="17"/>
  <c r="T10" i="13"/>
  <c r="H10" i="13"/>
  <c r="R10" i="13"/>
  <c r="F10" i="13"/>
  <c r="Q10" i="13"/>
  <c r="E10" i="13"/>
  <c r="Q10" i="17"/>
  <c r="E10" i="17"/>
  <c r="P10" i="17"/>
  <c r="K10" i="17"/>
  <c r="J10" i="17"/>
  <c r="S10" i="13"/>
  <c r="T10" i="17"/>
  <c r="D10" i="17"/>
  <c r="H10" i="17"/>
  <c r="G10" i="17"/>
  <c r="F10" i="17"/>
  <c r="C10" i="17"/>
  <c r="B10" i="17"/>
  <c r="G10" i="13"/>
  <c r="S10" i="17"/>
  <c r="R10" i="17"/>
  <c r="N10" i="17"/>
  <c r="L10" i="17"/>
  <c r="O10" i="17"/>
  <c r="T29" i="13"/>
  <c r="H29" i="13"/>
  <c r="S29" i="13"/>
  <c r="G29" i="13"/>
  <c r="R29" i="13"/>
  <c r="F29" i="13"/>
  <c r="Q29" i="13"/>
  <c r="E29" i="13"/>
  <c r="Q29" i="17"/>
  <c r="E29" i="17"/>
  <c r="P29" i="13"/>
  <c r="D29" i="13"/>
  <c r="O29" i="13"/>
  <c r="C29" i="13"/>
  <c r="N29" i="13"/>
  <c r="B29" i="13"/>
  <c r="M29" i="13"/>
  <c r="M29" i="17"/>
  <c r="L29" i="13"/>
  <c r="J29" i="13"/>
  <c r="I29" i="13"/>
  <c r="I29" i="17"/>
  <c r="K29" i="17"/>
  <c r="F29" i="17"/>
  <c r="D29" i="17"/>
  <c r="K29" i="13"/>
  <c r="T29" i="17"/>
  <c r="O29" i="17"/>
  <c r="L29" i="17"/>
  <c r="J29" i="17"/>
  <c r="H29" i="17"/>
  <c r="G29" i="17"/>
  <c r="C29" i="17"/>
  <c r="B29" i="17"/>
  <c r="S29" i="17"/>
  <c r="P29" i="17"/>
  <c r="R29" i="17"/>
  <c r="N29" i="17"/>
  <c r="C39" i="32"/>
  <c r="T23" i="13"/>
  <c r="H23" i="13"/>
  <c r="S23" i="13"/>
  <c r="G23" i="13"/>
  <c r="R23" i="13"/>
  <c r="F23" i="13"/>
  <c r="Q23" i="13"/>
  <c r="E23" i="13"/>
  <c r="Q23" i="17"/>
  <c r="E23" i="17"/>
  <c r="P23" i="13"/>
  <c r="D23" i="13"/>
  <c r="O23" i="13"/>
  <c r="C23" i="13"/>
  <c r="N23" i="13"/>
  <c r="B23" i="13"/>
  <c r="M23" i="13"/>
  <c r="M23" i="17"/>
  <c r="L23" i="13"/>
  <c r="J23" i="13"/>
  <c r="I23" i="13"/>
  <c r="I23" i="17"/>
  <c r="K23" i="17"/>
  <c r="F23" i="17"/>
  <c r="T23" i="17"/>
  <c r="D23" i="17"/>
  <c r="K23" i="13"/>
  <c r="O23" i="17"/>
  <c r="C23" i="17"/>
  <c r="B23" i="17"/>
  <c r="S23" i="17"/>
  <c r="R23" i="17"/>
  <c r="N23" i="17"/>
  <c r="L23" i="17"/>
  <c r="H23" i="17"/>
  <c r="P23" i="17"/>
  <c r="J23" i="17"/>
  <c r="G23" i="17"/>
  <c r="H23" i="5"/>
  <c r="P31" i="13"/>
  <c r="D31" i="13"/>
  <c r="O31" i="13"/>
  <c r="C31" i="13"/>
  <c r="N31" i="13"/>
  <c r="B31" i="13"/>
  <c r="M31" i="13"/>
  <c r="M31" i="17"/>
  <c r="L31" i="13"/>
  <c r="K31" i="13"/>
  <c r="J31" i="13"/>
  <c r="I31" i="13"/>
  <c r="I31" i="17"/>
  <c r="T31" i="13"/>
  <c r="H31" i="13"/>
  <c r="R31" i="13"/>
  <c r="F31" i="13"/>
  <c r="Q31" i="13"/>
  <c r="E31" i="13"/>
  <c r="Q31" i="17"/>
  <c r="E31" i="17"/>
  <c r="S31" i="13"/>
  <c r="G31" i="13"/>
  <c r="P31" i="17"/>
  <c r="K31" i="17"/>
  <c r="J31" i="17"/>
  <c r="T31" i="17"/>
  <c r="D31" i="17"/>
  <c r="N31" i="17"/>
  <c r="L31" i="17"/>
  <c r="H31" i="17"/>
  <c r="G31" i="17"/>
  <c r="F31" i="17"/>
  <c r="C31" i="17"/>
  <c r="R31" i="17"/>
  <c r="O31" i="17"/>
  <c r="S31" i="17"/>
  <c r="B31" i="17"/>
  <c r="Q8" i="17"/>
  <c r="E8" i="17"/>
  <c r="M8" i="17"/>
  <c r="I8" i="17"/>
  <c r="K8" i="17"/>
  <c r="F8" i="17"/>
  <c r="O8" i="17"/>
  <c r="L8" i="17"/>
  <c r="J8" i="17"/>
  <c r="H8" i="17"/>
  <c r="G8" i="17"/>
  <c r="D8" i="17"/>
  <c r="C8" i="17"/>
  <c r="T8" i="17"/>
  <c r="S8" i="17"/>
  <c r="P8" i="17"/>
  <c r="R8" i="17"/>
  <c r="N8" i="17"/>
  <c r="B8" i="17"/>
  <c r="A37" i="1"/>
  <c r="P34" i="13"/>
  <c r="D34" i="13"/>
  <c r="O34" i="13"/>
  <c r="C34" i="13"/>
  <c r="N34" i="13"/>
  <c r="B34" i="13"/>
  <c r="M34" i="13"/>
  <c r="M34" i="17"/>
  <c r="L34" i="13"/>
  <c r="K34" i="13"/>
  <c r="J34" i="13"/>
  <c r="I34" i="13"/>
  <c r="I34" i="17"/>
  <c r="T34" i="13"/>
  <c r="H34" i="13"/>
  <c r="R34" i="13"/>
  <c r="F34" i="13"/>
  <c r="Q34" i="13"/>
  <c r="E34" i="13"/>
  <c r="Q34" i="17"/>
  <c r="E34" i="17"/>
  <c r="P34" i="17"/>
  <c r="S34" i="13"/>
  <c r="G34" i="13"/>
  <c r="K34" i="17"/>
  <c r="J34" i="17"/>
  <c r="T34" i="17"/>
  <c r="D34" i="17"/>
  <c r="R34" i="17"/>
  <c r="O34" i="17"/>
  <c r="N34" i="17"/>
  <c r="L34" i="17"/>
  <c r="H34" i="17"/>
  <c r="G34" i="17"/>
  <c r="C34" i="17"/>
  <c r="B34" i="17"/>
  <c r="F34" i="17"/>
  <c r="S34" i="17"/>
  <c r="P22" i="13"/>
  <c r="D22" i="13"/>
  <c r="O22" i="13"/>
  <c r="C22" i="13"/>
  <c r="N22" i="13"/>
  <c r="B22" i="13"/>
  <c r="M22" i="13"/>
  <c r="M22" i="17"/>
  <c r="L22" i="13"/>
  <c r="K22" i="13"/>
  <c r="J22" i="13"/>
  <c r="I22" i="13"/>
  <c r="I22" i="17"/>
  <c r="T22" i="13"/>
  <c r="H22" i="13"/>
  <c r="R22" i="13"/>
  <c r="F22" i="13"/>
  <c r="Q22" i="13"/>
  <c r="E22" i="13"/>
  <c r="Q22" i="17"/>
  <c r="E22" i="17"/>
  <c r="S22" i="13"/>
  <c r="G22" i="13"/>
  <c r="P22" i="17"/>
  <c r="K22" i="17"/>
  <c r="J22" i="17"/>
  <c r="T22" i="17"/>
  <c r="D22" i="17"/>
  <c r="B22" i="17"/>
  <c r="S22" i="17"/>
  <c r="R22" i="17"/>
  <c r="O22" i="17"/>
  <c r="L22" i="17"/>
  <c r="H22" i="17"/>
  <c r="F22" i="17"/>
  <c r="N22" i="17"/>
  <c r="G22" i="17"/>
  <c r="C22" i="17"/>
  <c r="R15" i="1"/>
  <c r="H13" i="5" s="1"/>
  <c r="L12" i="13"/>
  <c r="K12" i="13"/>
  <c r="J12" i="13"/>
  <c r="I12" i="13"/>
  <c r="I12" i="17"/>
  <c r="T12" i="13"/>
  <c r="H12" i="13"/>
  <c r="S12" i="13"/>
  <c r="G12" i="13"/>
  <c r="R12" i="13"/>
  <c r="F12" i="13"/>
  <c r="Q12" i="13"/>
  <c r="E12" i="13"/>
  <c r="Q12" i="17"/>
  <c r="E12" i="17"/>
  <c r="P12" i="13"/>
  <c r="D12" i="13"/>
  <c r="N12" i="13"/>
  <c r="B12" i="13"/>
  <c r="M12" i="13"/>
  <c r="M12" i="17"/>
  <c r="F12" i="17"/>
  <c r="O12" i="13"/>
  <c r="C12" i="13"/>
  <c r="P12" i="17"/>
  <c r="O12" i="17"/>
  <c r="J12" i="17"/>
  <c r="L12" i="17"/>
  <c r="K12" i="17"/>
  <c r="H12" i="17"/>
  <c r="G12" i="17"/>
  <c r="D12" i="17"/>
  <c r="C12" i="17"/>
  <c r="T12" i="17"/>
  <c r="R12" i="17"/>
  <c r="S12" i="17"/>
  <c r="N12" i="17"/>
  <c r="B12" i="17"/>
  <c r="T20" i="13"/>
  <c r="H20" i="13"/>
  <c r="S20" i="13"/>
  <c r="G20" i="13"/>
  <c r="R20" i="13"/>
  <c r="F20" i="13"/>
  <c r="Q20" i="13"/>
  <c r="E20" i="13"/>
  <c r="Q20" i="17"/>
  <c r="E20" i="17"/>
  <c r="P20" i="13"/>
  <c r="D20" i="13"/>
  <c r="O20" i="13"/>
  <c r="C20" i="13"/>
  <c r="N20" i="13"/>
  <c r="B20" i="13"/>
  <c r="M20" i="13"/>
  <c r="M20" i="17"/>
  <c r="L20" i="13"/>
  <c r="J20" i="13"/>
  <c r="I20" i="13"/>
  <c r="I20" i="17"/>
  <c r="K20" i="17"/>
  <c r="F20" i="17"/>
  <c r="K20" i="13"/>
  <c r="T20" i="17"/>
  <c r="D20" i="17"/>
  <c r="O20" i="17"/>
  <c r="S20" i="17"/>
  <c r="R20" i="17"/>
  <c r="P20" i="17"/>
  <c r="N20" i="17"/>
  <c r="J20" i="17"/>
  <c r="H20" i="17"/>
  <c r="C20" i="17"/>
  <c r="L20" i="17"/>
  <c r="G20" i="17"/>
  <c r="B20" i="17"/>
  <c r="C10" i="32"/>
  <c r="P13" i="13"/>
  <c r="D13" i="13"/>
  <c r="O13" i="13"/>
  <c r="C13" i="13"/>
  <c r="N13" i="13"/>
  <c r="B13" i="13"/>
  <c r="M13" i="13"/>
  <c r="M13" i="17"/>
  <c r="L13" i="13"/>
  <c r="K13" i="13"/>
  <c r="J13" i="13"/>
  <c r="I13" i="13"/>
  <c r="I13" i="17"/>
  <c r="T13" i="13"/>
  <c r="H13" i="13"/>
  <c r="R13" i="13"/>
  <c r="F13" i="13"/>
  <c r="Q13" i="13"/>
  <c r="E13" i="13"/>
  <c r="Q13" i="17"/>
  <c r="E13" i="17"/>
  <c r="S13" i="13"/>
  <c r="G13" i="13"/>
  <c r="P13" i="17"/>
  <c r="K13" i="17"/>
  <c r="J13" i="17"/>
  <c r="T13" i="17"/>
  <c r="D13" i="17"/>
  <c r="N13" i="17"/>
  <c r="L13" i="17"/>
  <c r="H13" i="17"/>
  <c r="G13" i="17"/>
  <c r="F13" i="17"/>
  <c r="C13" i="17"/>
  <c r="R13" i="17"/>
  <c r="B13" i="17"/>
  <c r="O13" i="17"/>
  <c r="S13" i="17"/>
  <c r="L24" i="13"/>
  <c r="K24" i="13"/>
  <c r="J24" i="13"/>
  <c r="I24" i="13"/>
  <c r="I24" i="17"/>
  <c r="T24" i="13"/>
  <c r="H24" i="13"/>
  <c r="S24" i="13"/>
  <c r="G24" i="13"/>
  <c r="R24" i="13"/>
  <c r="F24" i="13"/>
  <c r="Q24" i="13"/>
  <c r="E24" i="13"/>
  <c r="Q24" i="17"/>
  <c r="E24" i="17"/>
  <c r="P24" i="13"/>
  <c r="D24" i="13"/>
  <c r="N24" i="13"/>
  <c r="B24" i="13"/>
  <c r="M24" i="13"/>
  <c r="M24" i="17"/>
  <c r="F24" i="17"/>
  <c r="P24" i="17"/>
  <c r="O24" i="17"/>
  <c r="O24" i="13"/>
  <c r="C24" i="13"/>
  <c r="J24" i="17"/>
  <c r="D24" i="17"/>
  <c r="C24" i="17"/>
  <c r="B24" i="17"/>
  <c r="T24" i="17"/>
  <c r="S24" i="17"/>
  <c r="N24" i="17"/>
  <c r="L24" i="17"/>
  <c r="H24" i="17"/>
  <c r="G24" i="17"/>
  <c r="R24" i="17"/>
  <c r="K24" i="17"/>
  <c r="L9" i="13"/>
  <c r="K9" i="13"/>
  <c r="J9" i="13"/>
  <c r="I9" i="13"/>
  <c r="I9" i="17"/>
  <c r="T9" i="13"/>
  <c r="H9" i="13"/>
  <c r="S9" i="13"/>
  <c r="G9" i="13"/>
  <c r="R9" i="13"/>
  <c r="F9" i="13"/>
  <c r="Q9" i="13"/>
  <c r="E9" i="13"/>
  <c r="Q9" i="17"/>
  <c r="E9" i="17"/>
  <c r="P9" i="13"/>
  <c r="D9" i="13"/>
  <c r="N9" i="13"/>
  <c r="B9" i="13"/>
  <c r="M9" i="13"/>
  <c r="M9" i="17"/>
  <c r="C9" i="13"/>
  <c r="F9" i="17"/>
  <c r="P9" i="17"/>
  <c r="J9" i="17"/>
  <c r="K9" i="17"/>
  <c r="H9" i="17"/>
  <c r="G9" i="17"/>
  <c r="D9" i="17"/>
  <c r="C9" i="17"/>
  <c r="B9" i="17"/>
  <c r="O9" i="13"/>
  <c r="S9" i="17"/>
  <c r="R9" i="17"/>
  <c r="N9" i="17"/>
  <c r="T9" i="17"/>
  <c r="O9" i="17"/>
  <c r="L9" i="17"/>
  <c r="P16" i="13"/>
  <c r="D16" i="13"/>
  <c r="O16" i="13"/>
  <c r="C16" i="13"/>
  <c r="N16" i="13"/>
  <c r="B16" i="13"/>
  <c r="M16" i="13"/>
  <c r="M16" i="17"/>
  <c r="L16" i="13"/>
  <c r="K16" i="13"/>
  <c r="J16" i="13"/>
  <c r="I16" i="13"/>
  <c r="I16" i="17"/>
  <c r="T16" i="13"/>
  <c r="H16" i="13"/>
  <c r="R16" i="13"/>
  <c r="F16" i="13"/>
  <c r="Q16" i="13"/>
  <c r="E16" i="13"/>
  <c r="Q16" i="17"/>
  <c r="E16" i="17"/>
  <c r="P16" i="17"/>
  <c r="S16" i="13"/>
  <c r="G16" i="13"/>
  <c r="K16" i="17"/>
  <c r="J16" i="17"/>
  <c r="T16" i="17"/>
  <c r="D16" i="17"/>
  <c r="R16" i="17"/>
  <c r="O16" i="17"/>
  <c r="N16" i="17"/>
  <c r="L16" i="17"/>
  <c r="H16" i="17"/>
  <c r="G16" i="17"/>
  <c r="C16" i="17"/>
  <c r="B16" i="17"/>
  <c r="S16" i="17"/>
  <c r="F16" i="17"/>
  <c r="L15" i="13"/>
  <c r="K15" i="13"/>
  <c r="J15" i="13"/>
  <c r="I15" i="13"/>
  <c r="I15" i="17"/>
  <c r="T15" i="13"/>
  <c r="H15" i="13"/>
  <c r="S15" i="13"/>
  <c r="G15" i="13"/>
  <c r="R15" i="13"/>
  <c r="F15" i="13"/>
  <c r="Q15" i="13"/>
  <c r="E15" i="13"/>
  <c r="Q15" i="17"/>
  <c r="E15" i="17"/>
  <c r="P15" i="13"/>
  <c r="D15" i="13"/>
  <c r="N15" i="13"/>
  <c r="B15" i="13"/>
  <c r="M15" i="13"/>
  <c r="M15" i="17"/>
  <c r="F15" i="17"/>
  <c r="P15" i="17"/>
  <c r="O15" i="17"/>
  <c r="O15" i="13"/>
  <c r="C15" i="13"/>
  <c r="J15" i="17"/>
  <c r="R15" i="17"/>
  <c r="N15" i="17"/>
  <c r="L15" i="17"/>
  <c r="K15" i="17"/>
  <c r="H15" i="17"/>
  <c r="G15" i="17"/>
  <c r="C15" i="17"/>
  <c r="B15" i="17"/>
  <c r="T15" i="17"/>
  <c r="S15" i="17"/>
  <c r="D15" i="17"/>
  <c r="T35" i="13"/>
  <c r="H35" i="13"/>
  <c r="S35" i="13"/>
  <c r="G35" i="13"/>
  <c r="R35" i="13"/>
  <c r="F35" i="13"/>
  <c r="Q35" i="13"/>
  <c r="E35" i="13"/>
  <c r="Q35" i="17"/>
  <c r="E35" i="17"/>
  <c r="P35" i="13"/>
  <c r="D35" i="13"/>
  <c r="O35" i="13"/>
  <c r="C35" i="13"/>
  <c r="N35" i="13"/>
  <c r="B35" i="13"/>
  <c r="M35" i="13"/>
  <c r="M35" i="17"/>
  <c r="L35" i="13"/>
  <c r="J35" i="13"/>
  <c r="I35" i="13"/>
  <c r="I35" i="17"/>
  <c r="K35" i="17"/>
  <c r="K35" i="13"/>
  <c r="F35" i="17"/>
  <c r="T35" i="17"/>
  <c r="D35" i="17"/>
  <c r="S35" i="17"/>
  <c r="C35" i="17"/>
  <c r="O35" i="17"/>
  <c r="R35" i="17"/>
  <c r="P35" i="17"/>
  <c r="N35" i="17"/>
  <c r="L35" i="17"/>
  <c r="H35" i="17"/>
  <c r="G35" i="17"/>
  <c r="B35" i="17"/>
  <c r="J35" i="17"/>
  <c r="L27" i="13"/>
  <c r="K27" i="13"/>
  <c r="J27" i="13"/>
  <c r="I27" i="13"/>
  <c r="I27" i="17"/>
  <c r="T27" i="13"/>
  <c r="H27" i="13"/>
  <c r="S27" i="13"/>
  <c r="G27" i="13"/>
  <c r="R27" i="13"/>
  <c r="F27" i="13"/>
  <c r="Q27" i="13"/>
  <c r="E27" i="13"/>
  <c r="Q27" i="17"/>
  <c r="E27" i="17"/>
  <c r="P27" i="13"/>
  <c r="D27" i="13"/>
  <c r="N27" i="13"/>
  <c r="B27" i="13"/>
  <c r="M27" i="13"/>
  <c r="M27" i="17"/>
  <c r="C27" i="13"/>
  <c r="F27" i="17"/>
  <c r="P27" i="17"/>
  <c r="O27" i="17"/>
  <c r="J27" i="17"/>
  <c r="H27" i="17"/>
  <c r="G27" i="17"/>
  <c r="D27" i="17"/>
  <c r="C27" i="17"/>
  <c r="B27" i="17"/>
  <c r="S27" i="17"/>
  <c r="R27" i="17"/>
  <c r="L27" i="17"/>
  <c r="N27" i="17"/>
  <c r="O27" i="13"/>
  <c r="K27" i="17"/>
  <c r="T27" i="17"/>
  <c r="L33" i="13"/>
  <c r="K33" i="13"/>
  <c r="J33" i="13"/>
  <c r="I33" i="13"/>
  <c r="I33" i="17"/>
  <c r="T33" i="13"/>
  <c r="H33" i="13"/>
  <c r="S33" i="13"/>
  <c r="G33" i="13"/>
  <c r="R33" i="13"/>
  <c r="F33" i="13"/>
  <c r="Q33" i="13"/>
  <c r="E33" i="13"/>
  <c r="Q33" i="17"/>
  <c r="E33" i="17"/>
  <c r="P33" i="13"/>
  <c r="D33" i="13"/>
  <c r="N33" i="13"/>
  <c r="B33" i="13"/>
  <c r="M33" i="13"/>
  <c r="M33" i="17"/>
  <c r="F33" i="17"/>
  <c r="P33" i="17"/>
  <c r="O33" i="17"/>
  <c r="O33" i="13"/>
  <c r="C33" i="13"/>
  <c r="J33" i="17"/>
  <c r="R33" i="17"/>
  <c r="N33" i="17"/>
  <c r="L33" i="17"/>
  <c r="K33" i="17"/>
  <c r="H33" i="17"/>
  <c r="G33" i="17"/>
  <c r="C33" i="17"/>
  <c r="B33" i="17"/>
  <c r="T33" i="17"/>
  <c r="S33" i="17"/>
  <c r="D33" i="17"/>
  <c r="D10" i="5"/>
  <c r="R11" i="1"/>
  <c r="H9" i="5" s="1"/>
  <c r="I6" i="17"/>
  <c r="Q6" i="17"/>
  <c r="E6" i="17"/>
  <c r="M6" i="17"/>
  <c r="F6" i="17"/>
  <c r="P6" i="17"/>
  <c r="J6" i="17"/>
  <c r="N6" i="17"/>
  <c r="L6" i="17"/>
  <c r="K6" i="17"/>
  <c r="H6" i="17"/>
  <c r="G6" i="17"/>
  <c r="D6" i="17"/>
  <c r="B6" i="17"/>
  <c r="T6" i="17"/>
  <c r="R6" i="17"/>
  <c r="S6" i="17"/>
  <c r="O6" i="17"/>
  <c r="C6" i="17"/>
  <c r="A11" i="1"/>
  <c r="F6" i="13"/>
  <c r="A12" i="1"/>
  <c r="C32" i="32"/>
  <c r="A15" i="1"/>
  <c r="C18" i="32"/>
  <c r="D18" i="5"/>
  <c r="I26" i="32"/>
  <c r="E26" i="32" s="1"/>
  <c r="I35" i="32"/>
  <c r="E35" i="32" s="1"/>
  <c r="D19" i="15"/>
  <c r="C26" i="32"/>
  <c r="C19" i="32"/>
  <c r="C27" i="32"/>
  <c r="I30" i="32"/>
  <c r="E30" i="32" s="1"/>
  <c r="A23" i="1"/>
  <c r="D21" i="15"/>
  <c r="C21" i="32"/>
  <c r="C38" i="32"/>
  <c r="C28" i="32"/>
  <c r="I19" i="32"/>
  <c r="E19" i="32" s="1"/>
  <c r="J8" i="13"/>
  <c r="I8" i="13"/>
  <c r="T8" i="13"/>
  <c r="H8" i="13"/>
  <c r="S8" i="13"/>
  <c r="G8" i="13"/>
  <c r="R8" i="13"/>
  <c r="E8" i="13"/>
  <c r="Q8" i="13"/>
  <c r="D8" i="13"/>
  <c r="P8" i="13"/>
  <c r="C8" i="13"/>
  <c r="O8" i="13"/>
  <c r="B8" i="13"/>
  <c r="N8" i="13"/>
  <c r="M8" i="13"/>
  <c r="L8" i="13"/>
  <c r="K8" i="13"/>
  <c r="I11" i="32"/>
  <c r="E11" i="32" s="1"/>
  <c r="C29" i="32"/>
  <c r="I13" i="32"/>
  <c r="E13" i="32" s="1"/>
  <c r="I25" i="32"/>
  <c r="E25" i="32" s="1"/>
  <c r="R40" i="1"/>
  <c r="I32" i="32"/>
  <c r="E32" i="32" s="1"/>
  <c r="A16" i="1"/>
  <c r="I14" i="32"/>
  <c r="E14" i="32" s="1"/>
  <c r="I21" i="32"/>
  <c r="E21" i="32" s="1"/>
  <c r="D14" i="15"/>
  <c r="C14" i="32"/>
  <c r="I12" i="32"/>
  <c r="E12" i="32" s="1"/>
  <c r="I39" i="32"/>
  <c r="E39" i="32" s="1"/>
  <c r="I23" i="32"/>
  <c r="E23" i="32" s="1"/>
  <c r="C16" i="32"/>
  <c r="D16" i="15"/>
  <c r="I33" i="32"/>
  <c r="E33" i="32" s="1"/>
  <c r="R30" i="1"/>
  <c r="R32" i="1"/>
  <c r="I28" i="32"/>
  <c r="E28" i="32" s="1"/>
  <c r="A33" i="1"/>
  <c r="I3" i="13"/>
  <c r="T3" i="13"/>
  <c r="H3" i="13"/>
  <c r="S3" i="13"/>
  <c r="G3" i="13"/>
  <c r="R3" i="13"/>
  <c r="E3" i="13"/>
  <c r="Q3" i="13"/>
  <c r="D3" i="13"/>
  <c r="P3" i="13"/>
  <c r="C3" i="13"/>
  <c r="O3" i="13"/>
  <c r="B3" i="13"/>
  <c r="N3" i="13"/>
  <c r="M3" i="13"/>
  <c r="L3" i="13"/>
  <c r="K3" i="13"/>
  <c r="K3" i="17"/>
  <c r="J3" i="17"/>
  <c r="I3" i="17"/>
  <c r="J3" i="13"/>
  <c r="T3" i="17"/>
  <c r="H3" i="17"/>
  <c r="S3" i="17"/>
  <c r="G3" i="17"/>
  <c r="R3" i="17"/>
  <c r="F3" i="17"/>
  <c r="Q3" i="17"/>
  <c r="E3" i="17"/>
  <c r="P3" i="17"/>
  <c r="D3" i="17"/>
  <c r="N3" i="17"/>
  <c r="B3" i="17"/>
  <c r="M3" i="17"/>
  <c r="O3" i="17"/>
  <c r="L3" i="17"/>
  <c r="C3" i="17"/>
  <c r="I6" i="32"/>
  <c r="E6" i="32" s="1"/>
  <c r="A30" i="1"/>
  <c r="D15" i="15"/>
  <c r="C15" i="32"/>
  <c r="A9" i="1"/>
  <c r="N4" i="13"/>
  <c r="M4" i="13"/>
  <c r="L4" i="13"/>
  <c r="K4" i="13"/>
  <c r="J4" i="13"/>
  <c r="I4" i="13"/>
  <c r="T4" i="13"/>
  <c r="H4" i="13"/>
  <c r="S4" i="13"/>
  <c r="G4" i="13"/>
  <c r="R4" i="13"/>
  <c r="E4" i="13"/>
  <c r="Q4" i="13"/>
  <c r="D4" i="13"/>
  <c r="P4" i="13"/>
  <c r="C4" i="13"/>
  <c r="O4" i="13"/>
  <c r="O4" i="17"/>
  <c r="C4" i="17"/>
  <c r="B4" i="13"/>
  <c r="N4" i="17"/>
  <c r="B4" i="17"/>
  <c r="M4" i="17"/>
  <c r="L4" i="17"/>
  <c r="K4" i="17"/>
  <c r="J4" i="17"/>
  <c r="I4" i="17"/>
  <c r="T4" i="17"/>
  <c r="H4" i="17"/>
  <c r="R4" i="17"/>
  <c r="F4" i="17"/>
  <c r="Q4" i="17"/>
  <c r="E4" i="17"/>
  <c r="D4" i="17"/>
  <c r="S4" i="17"/>
  <c r="P4" i="17"/>
  <c r="G4" i="17"/>
  <c r="I7" i="32"/>
  <c r="E7" i="32" s="1"/>
  <c r="I34" i="32"/>
  <c r="E34" i="32" s="1"/>
  <c r="F8" i="13"/>
  <c r="A19" i="1"/>
  <c r="I37" i="32"/>
  <c r="E37" i="32" s="1"/>
  <c r="S5" i="13"/>
  <c r="G5" i="13"/>
  <c r="R5" i="13"/>
  <c r="F5" i="13"/>
  <c r="Q5" i="13"/>
  <c r="E5" i="13"/>
  <c r="P5" i="13"/>
  <c r="D5" i="13"/>
  <c r="O5" i="13"/>
  <c r="C5" i="13"/>
  <c r="N5" i="13"/>
  <c r="M5" i="13"/>
  <c r="L5" i="13"/>
  <c r="K5" i="13"/>
  <c r="J5" i="13"/>
  <c r="I5" i="13"/>
  <c r="S5" i="17"/>
  <c r="G5" i="17"/>
  <c r="R5" i="17"/>
  <c r="F5" i="17"/>
  <c r="Q5" i="17"/>
  <c r="E5" i="17"/>
  <c r="P5" i="17"/>
  <c r="D5" i="17"/>
  <c r="O5" i="17"/>
  <c r="C5" i="17"/>
  <c r="N5" i="17"/>
  <c r="B5" i="17"/>
  <c r="M5" i="17"/>
  <c r="L5" i="17"/>
  <c r="T5" i="13"/>
  <c r="J5" i="17"/>
  <c r="H5" i="13"/>
  <c r="I5" i="17"/>
  <c r="T5" i="17"/>
  <c r="K5" i="17"/>
  <c r="H5" i="17"/>
  <c r="I8" i="32"/>
  <c r="E8" i="32" s="1"/>
  <c r="I15" i="32"/>
  <c r="E15" i="32" s="1"/>
  <c r="I36" i="32"/>
  <c r="E36" i="32" s="1"/>
  <c r="C17" i="32"/>
  <c r="D17" i="15"/>
  <c r="F3" i="13"/>
  <c r="F4" i="13"/>
  <c r="B5" i="13"/>
  <c r="I16" i="32"/>
  <c r="E16" i="32" s="1"/>
  <c r="I17" i="32"/>
  <c r="E17" i="32" s="1"/>
  <c r="C9" i="32"/>
  <c r="D9" i="15"/>
  <c r="I27" i="32"/>
  <c r="E27" i="32" s="1"/>
  <c r="I40" i="32"/>
  <c r="E40" i="32" s="1"/>
  <c r="C34" i="32"/>
  <c r="A27" i="1"/>
  <c r="I29" i="32"/>
  <c r="E29" i="32" s="1"/>
  <c r="I20" i="32"/>
  <c r="E20" i="32" s="1"/>
  <c r="R27" i="1"/>
  <c r="H25" i="5" s="1"/>
  <c r="C40" i="32"/>
  <c r="C8" i="32"/>
  <c r="D8" i="15"/>
  <c r="L6" i="13"/>
  <c r="K6" i="13"/>
  <c r="J6" i="13"/>
  <c r="I6" i="13"/>
  <c r="T6" i="13"/>
  <c r="H6" i="13"/>
  <c r="S6" i="13"/>
  <c r="G6" i="13"/>
  <c r="R6" i="13"/>
  <c r="E6" i="13"/>
  <c r="Q6" i="13"/>
  <c r="D6" i="13"/>
  <c r="P6" i="13"/>
  <c r="C6" i="13"/>
  <c r="O6" i="13"/>
  <c r="B6" i="13"/>
  <c r="N6" i="13"/>
  <c r="M6" i="13"/>
  <c r="I9" i="32"/>
  <c r="E9" i="32" s="1"/>
  <c r="I18" i="32"/>
  <c r="E18" i="32" s="1"/>
  <c r="I38" i="32"/>
  <c r="E38" i="32" s="1"/>
  <c r="H31" i="5"/>
  <c r="Q7" i="13"/>
  <c r="E7" i="13"/>
  <c r="P7" i="13"/>
  <c r="D7" i="13"/>
  <c r="O7" i="13"/>
  <c r="C7" i="13"/>
  <c r="N7" i="13"/>
  <c r="M7" i="13"/>
  <c r="L7" i="13"/>
  <c r="K7" i="13"/>
  <c r="J7" i="13"/>
  <c r="I7" i="13"/>
  <c r="T7" i="13"/>
  <c r="H7" i="13"/>
  <c r="S7" i="13"/>
  <c r="G7" i="13"/>
  <c r="R7" i="13"/>
  <c r="F7" i="13"/>
  <c r="I10" i="32"/>
  <c r="E10" i="32" s="1"/>
  <c r="D20" i="15"/>
  <c r="C20" i="32"/>
  <c r="C13" i="32"/>
  <c r="D13" i="15"/>
  <c r="R39" i="1"/>
  <c r="A39" i="1"/>
  <c r="A36" i="1"/>
  <c r="A14" i="1"/>
  <c r="R14" i="1"/>
  <c r="H12" i="5" s="1"/>
  <c r="F25" i="15"/>
  <c r="F26" i="15" s="1"/>
  <c r="R37" i="1"/>
  <c r="A41" i="1"/>
  <c r="R41" i="1"/>
  <c r="H38" i="5" s="1"/>
  <c r="P2" i="17"/>
  <c r="G2" i="17"/>
  <c r="R2" i="17"/>
  <c r="I2" i="17"/>
  <c r="M2" i="17"/>
  <c r="A18" i="1"/>
  <c r="R18" i="1"/>
  <c r="H16" i="5" s="1"/>
  <c r="D2" i="13"/>
  <c r="C2" i="17"/>
  <c r="L2" i="17"/>
  <c r="E2" i="13"/>
  <c r="E2" i="17"/>
  <c r="H2" i="13"/>
  <c r="D32" i="5"/>
  <c r="R29" i="1"/>
  <c r="H27" i="5" s="1"/>
  <c r="R21" i="1"/>
  <c r="H21" i="5" s="1"/>
  <c r="D13" i="5"/>
  <c r="D15" i="5"/>
  <c r="A10" i="1"/>
  <c r="D17" i="5"/>
  <c r="A29" i="1"/>
  <c r="D14" i="5"/>
  <c r="A21" i="1"/>
  <c r="R36" i="1"/>
  <c r="H33" i="5" s="1"/>
  <c r="R34" i="1"/>
  <c r="H32" i="5" s="1"/>
  <c r="R19" i="1"/>
  <c r="A17" i="1"/>
  <c r="R17" i="1"/>
  <c r="H15" i="5" s="1"/>
  <c r="R16" i="1"/>
  <c r="H14" i="5" s="1"/>
  <c r="R12" i="1"/>
  <c r="H10" i="5" s="1"/>
  <c r="R10" i="1"/>
  <c r="H8" i="5" s="1"/>
  <c r="R9" i="1"/>
  <c r="H7" i="5" s="1"/>
  <c r="K2" i="17"/>
  <c r="O2" i="13"/>
  <c r="R7" i="1"/>
  <c r="H5" i="5" s="1"/>
  <c r="Q2" i="17"/>
  <c r="F2" i="17"/>
  <c r="B2" i="17"/>
  <c r="Q2" i="13"/>
  <c r="B2" i="13"/>
  <c r="H2" i="17"/>
  <c r="P2" i="13"/>
  <c r="N2" i="17"/>
  <c r="S2" i="17"/>
  <c r="D2" i="17"/>
  <c r="R8" i="1"/>
  <c r="H6" i="5" s="1"/>
  <c r="O2" i="17"/>
  <c r="C2" i="13"/>
  <c r="M2" i="13"/>
  <c r="K2" i="13"/>
  <c r="R2" i="13"/>
  <c r="G2" i="13"/>
  <c r="J2" i="17"/>
  <c r="T2" i="13"/>
  <c r="S2" i="13"/>
  <c r="T2" i="17"/>
  <c r="N2" i="13"/>
  <c r="J2" i="13"/>
  <c r="F2" i="13"/>
  <c r="I2" i="13"/>
  <c r="L2" i="13"/>
  <c r="I5" i="32"/>
  <c r="E5" i="32" s="1"/>
  <c r="D8" i="5"/>
  <c r="D39" i="5"/>
  <c r="D37" i="5"/>
  <c r="D27" i="5"/>
  <c r="A40" i="1"/>
  <c r="D21" i="5"/>
  <c r="O298" i="12"/>
  <c r="O299" i="12"/>
  <c r="G298" i="12"/>
  <c r="G299" i="12"/>
  <c r="F298" i="12"/>
  <c r="F299" i="12"/>
  <c r="B299" i="12"/>
  <c r="B298" i="12"/>
  <c r="K298" i="12"/>
  <c r="K299" i="12"/>
  <c r="H298" i="12"/>
  <c r="H299" i="12"/>
  <c r="C299" i="12"/>
  <c r="C298" i="12"/>
  <c r="P299" i="12"/>
  <c r="P298" i="12"/>
  <c r="I298" i="12"/>
  <c r="I299" i="12"/>
  <c r="D298" i="12"/>
  <c r="D299" i="12"/>
  <c r="E299" i="12"/>
  <c r="E298" i="12"/>
  <c r="J299" i="12"/>
  <c r="J298" i="12"/>
  <c r="L298" i="12"/>
  <c r="L299" i="12"/>
  <c r="M299" i="12"/>
  <c r="M298" i="12"/>
  <c r="N299" i="12"/>
  <c r="N298" i="12"/>
  <c r="R28" i="1"/>
  <c r="H26" i="5" s="1"/>
  <c r="A28" i="1"/>
  <c r="A13" i="1"/>
  <c r="R13" i="1"/>
  <c r="H11" i="5" s="1"/>
  <c r="A38" i="1"/>
  <c r="R38" i="1"/>
  <c r="A42" i="1"/>
  <c r="R42" i="1"/>
  <c r="A20" i="1"/>
  <c r="R20" i="1"/>
  <c r="H20" i="5" s="1"/>
  <c r="H35" i="5" l="1"/>
  <c r="H30" i="5"/>
  <c r="H39" i="5"/>
  <c r="H19" i="5"/>
  <c r="H17" i="5"/>
  <c r="H18" i="5"/>
  <c r="H36" i="5"/>
  <c r="H37" i="5"/>
  <c r="H34" i="5"/>
  <c r="H28" i="5"/>
  <c r="H29" i="5"/>
  <c r="H40" i="5"/>
  <c r="F9" i="34"/>
  <c r="H9" i="34" s="1"/>
  <c r="B9" i="34"/>
  <c r="C10" i="34"/>
  <c r="E9" i="34"/>
  <c r="B11" i="34"/>
  <c r="E11" i="34"/>
  <c r="E6" i="34"/>
  <c r="C6" i="34"/>
  <c r="B6" i="34"/>
  <c r="G6" i="34"/>
  <c r="I6" i="34" s="1"/>
  <c r="F6" i="34"/>
  <c r="H6" i="34" s="1"/>
  <c r="G11" i="34"/>
  <c r="I11" i="34" s="1"/>
  <c r="D9" i="34"/>
  <c r="E10" i="34"/>
  <c r="D10" i="34"/>
  <c r="F11" i="34"/>
  <c r="H11" i="34" s="1"/>
  <c r="G9" i="34"/>
  <c r="I9" i="34" s="1"/>
  <c r="D11" i="34"/>
  <c r="D6" i="34"/>
  <c r="C9" i="34"/>
  <c r="C11" i="34"/>
  <c r="B20" i="34"/>
  <c r="C16" i="34"/>
  <c r="D21" i="34"/>
  <c r="E22" i="34"/>
  <c r="B22" i="34"/>
  <c r="G15" i="34"/>
  <c r="I15" i="34" s="1"/>
  <c r="B23" i="34"/>
  <c r="C14" i="34"/>
  <c r="D14" i="34"/>
  <c r="C23" i="34"/>
  <c r="E16" i="34"/>
  <c r="D22" i="34"/>
  <c r="E19" i="34"/>
  <c r="C19" i="34"/>
  <c r="D15" i="34"/>
  <c r="E13" i="34"/>
  <c r="G20" i="34"/>
  <c r="I20" i="34" s="1"/>
  <c r="C24" i="34"/>
  <c r="B18" i="34"/>
  <c r="F23" i="34"/>
  <c r="H23" i="34" s="1"/>
  <c r="G19" i="34"/>
  <c r="I19" i="34" s="1"/>
  <c r="E14" i="34"/>
  <c r="G13" i="34"/>
  <c r="I13" i="34" s="1"/>
  <c r="D17" i="34"/>
  <c r="G22" i="34"/>
  <c r="I22" i="34" s="1"/>
  <c r="G23" i="34"/>
  <c r="I23" i="34" s="1"/>
  <c r="F13" i="34"/>
  <c r="H13" i="34" s="1"/>
  <c r="B13" i="34"/>
  <c r="E24" i="34"/>
  <c r="B24" i="34"/>
  <c r="G16" i="34"/>
  <c r="I16" i="34" s="1"/>
  <c r="G8" i="34"/>
  <c r="I8" i="34" s="1"/>
  <c r="E15" i="34"/>
  <c r="D8" i="34"/>
  <c r="G18" i="34"/>
  <c r="I18" i="34" s="1"/>
  <c r="E18" i="34"/>
  <c r="D19" i="34"/>
  <c r="B14" i="34"/>
  <c r="D23" i="34"/>
  <c r="F20" i="34"/>
  <c r="H20" i="34" s="1"/>
  <c r="D24" i="34"/>
  <c r="F15" i="34"/>
  <c r="H15" i="34" s="1"/>
  <c r="F8" i="34"/>
  <c r="H8" i="34" s="1"/>
  <c r="B15" i="34"/>
  <c r="B8" i="34"/>
  <c r="B16" i="34"/>
  <c r="B19" i="34"/>
  <c r="C18" i="34"/>
  <c r="B17" i="34"/>
  <c r="F14" i="34"/>
  <c r="H14" i="34" s="1"/>
  <c r="C22" i="34"/>
  <c r="C8" i="34"/>
  <c r="D20" i="34"/>
  <c r="G17" i="34"/>
  <c r="I17" i="34" s="1"/>
  <c r="C17" i="34"/>
  <c r="C15" i="34"/>
  <c r="F21" i="34"/>
  <c r="H21" i="34" s="1"/>
  <c r="E8" i="34"/>
  <c r="F19" i="34"/>
  <c r="H19" i="34" s="1"/>
  <c r="C21" i="34"/>
  <c r="E21" i="34"/>
  <c r="E23" i="34"/>
  <c r="F24" i="34"/>
  <c r="H24" i="34" s="1"/>
  <c r="F18" i="34"/>
  <c r="H18" i="34" s="1"/>
  <c r="B21" i="34"/>
  <c r="D16" i="34"/>
  <c r="C20" i="34"/>
  <c r="F22" i="34"/>
  <c r="H22" i="34" s="1"/>
  <c r="G21" i="34"/>
  <c r="I21" i="34" s="1"/>
  <c r="G24" i="34"/>
  <c r="I24" i="34" s="1"/>
  <c r="E20" i="34"/>
  <c r="F16" i="34"/>
  <c r="H16" i="34" s="1"/>
  <c r="D13" i="34"/>
  <c r="E17" i="34"/>
  <c r="G14" i="34"/>
  <c r="I14" i="34" s="1"/>
  <c r="C13" i="34"/>
  <c r="F17" i="34"/>
  <c r="H17" i="34" s="1"/>
  <c r="D18" i="34"/>
  <c r="Q298" i="12"/>
  <c r="Q299" i="12"/>
  <c r="F10" i="34"/>
  <c r="H10" i="34" s="1"/>
  <c r="N381" i="13"/>
  <c r="T382" i="13"/>
  <c r="B10" i="34"/>
  <c r="H382" i="13"/>
  <c r="E12" i="34"/>
  <c r="C381" i="17"/>
  <c r="G10" i="34"/>
  <c r="I10" i="34" s="1"/>
  <c r="C382" i="17"/>
  <c r="L382" i="13"/>
  <c r="C381" i="13"/>
  <c r="H381" i="13"/>
  <c r="G381" i="13"/>
  <c r="B382" i="13"/>
  <c r="C12" i="34"/>
  <c r="O381" i="13"/>
  <c r="R381" i="13"/>
  <c r="O381" i="17"/>
  <c r="K381" i="13"/>
  <c r="N382" i="13"/>
  <c r="S381" i="13"/>
  <c r="F382" i="17"/>
  <c r="R381" i="17"/>
  <c r="F12" i="34"/>
  <c r="H12" i="34" s="1"/>
  <c r="C382" i="13"/>
  <c r="Q382" i="17"/>
  <c r="Q382" i="13"/>
  <c r="G12" i="34"/>
  <c r="I12" i="34" s="1"/>
  <c r="D381" i="13"/>
  <c r="K382" i="17"/>
  <c r="B12" i="34"/>
  <c r="T381" i="13"/>
  <c r="M382" i="13"/>
  <c r="P382" i="17"/>
  <c r="D12" i="34"/>
  <c r="F381" i="17"/>
  <c r="S382" i="17"/>
  <c r="H382" i="17"/>
  <c r="J382" i="13"/>
  <c r="J381" i="17"/>
  <c r="R382" i="17"/>
  <c r="G382" i="13"/>
  <c r="B381" i="13"/>
  <c r="F381" i="13"/>
  <c r="I381" i="17"/>
  <c r="S381" i="17"/>
  <c r="O382" i="17"/>
  <c r="L382" i="17"/>
  <c r="B7" i="34"/>
  <c r="B381" i="17"/>
  <c r="Q381" i="17"/>
  <c r="S382" i="13"/>
  <c r="F382" i="13"/>
  <c r="E382" i="13"/>
  <c r="G382" i="17"/>
  <c r="R382" i="13"/>
  <c r="H381" i="17"/>
  <c r="T382" i="17"/>
  <c r="K382" i="13"/>
  <c r="T381" i="17"/>
  <c r="O382" i="13"/>
  <c r="P381" i="13"/>
  <c r="I381" i="13"/>
  <c r="D382" i="17"/>
  <c r="N381" i="17"/>
  <c r="L381" i="13"/>
  <c r="J381" i="13"/>
  <c r="M381" i="17"/>
  <c r="E381" i="17"/>
  <c r="Q381" i="13"/>
  <c r="D381" i="17"/>
  <c r="B382" i="17"/>
  <c r="L381" i="17"/>
  <c r="G7" i="34"/>
  <c r="I7" i="34" s="1"/>
  <c r="I382" i="13"/>
  <c r="M381" i="13"/>
  <c r="I382" i="17"/>
  <c r="K381" i="17"/>
  <c r="E7" i="34"/>
  <c r="P381" i="17"/>
  <c r="D382" i="13"/>
  <c r="N382" i="17"/>
  <c r="P382" i="13"/>
  <c r="F7" i="34"/>
  <c r="H7" i="34" s="1"/>
  <c r="E382" i="17"/>
  <c r="G381" i="17"/>
  <c r="M382" i="17"/>
  <c r="D7" i="34"/>
  <c r="J382" i="17"/>
  <c r="E381" i="13"/>
  <c r="C7" i="34"/>
  <c r="D25" i="34" l="1"/>
  <c r="C25" i="34"/>
  <c r="E25" i="34"/>
  <c r="B25" i="34"/>
  <c r="U382" i="13"/>
  <c r="H25" i="34"/>
  <c r="U381" i="13"/>
  <c r="F25" i="34"/>
  <c r="U381" i="17"/>
  <c r="I25" i="34"/>
  <c r="G25" i="34"/>
  <c r="U382" i="17"/>
  <c r="B26" i="34" l="1"/>
  <c r="D26" i="34"/>
  <c r="F26" i="34"/>
  <c r="H26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최길원</author>
  </authors>
  <commentList>
    <comment ref="J6" authorId="0" shapeId="0" xr:uid="{00000000-0006-0000-0800-000001000000}">
      <text>
        <r>
          <rPr>
            <b/>
            <sz val="9"/>
            <color indexed="81"/>
            <rFont val="굴림"/>
            <family val="3"/>
            <charset val="129"/>
          </rPr>
          <t>최길원:</t>
        </r>
        <r>
          <rPr>
            <sz val="9"/>
            <color indexed="81"/>
            <rFont val="굴림"/>
            <family val="3"/>
            <charset val="129"/>
          </rPr>
          <t xml:space="preserve">
지방도=0
도시지역=0.0</t>
        </r>
      </text>
    </comment>
  </commentList>
</comments>
</file>

<file path=xl/sharedStrings.xml><?xml version="1.0" encoding="utf-8"?>
<sst xmlns="http://schemas.openxmlformats.org/spreadsheetml/2006/main" count="268" uniqueCount="184">
  <si>
    <r>
      <t>1</t>
    </r>
    <r>
      <rPr>
        <sz val="11"/>
        <rFont val="돋움"/>
        <family val="3"/>
        <charset val="129"/>
      </rPr>
      <t>3</t>
    </r>
    <phoneticPr fontId="2" type="noConversion"/>
  </si>
  <si>
    <t>잡종지</t>
    <phoneticPr fontId="2" type="noConversion"/>
  </si>
  <si>
    <t>이 해 관 계 인</t>
    <phoneticPr fontId="2" type="noConversion"/>
  </si>
  <si>
    <t>주   소</t>
    <phoneticPr fontId="2" type="noConversion"/>
  </si>
  <si>
    <t>성 명</t>
    <phoneticPr fontId="2" type="noConversion"/>
  </si>
  <si>
    <t>필지수</t>
    <phoneticPr fontId="2" type="noConversion"/>
  </si>
  <si>
    <t>면적</t>
    <phoneticPr fontId="2" type="noConversion"/>
  </si>
  <si>
    <r>
      <t>1</t>
    </r>
    <r>
      <rPr>
        <sz val="11"/>
        <rFont val="돋움"/>
        <family val="3"/>
        <charset val="129"/>
      </rPr>
      <t>2</t>
    </r>
    <phoneticPr fontId="2" type="noConversion"/>
  </si>
  <si>
    <t xml:space="preserve">        편입 또는 수용 할 토지 지번·지목과 소유권 이외의 권리의 명세서</t>
    <phoneticPr fontId="2" type="noConversion"/>
  </si>
  <si>
    <t>연번</t>
    <phoneticPr fontId="2" type="noConversion"/>
  </si>
  <si>
    <t>소재지</t>
    <phoneticPr fontId="2" type="noConversion"/>
  </si>
  <si>
    <t>지목</t>
    <phoneticPr fontId="2" type="noConversion"/>
  </si>
  <si>
    <t>지적</t>
    <phoneticPr fontId="2" type="noConversion"/>
  </si>
  <si>
    <t>편입예정</t>
    <phoneticPr fontId="2" type="noConversion"/>
  </si>
  <si>
    <t>소    유   자</t>
    <phoneticPr fontId="2" type="noConversion"/>
  </si>
  <si>
    <t>소유권　이외의</t>
    <phoneticPr fontId="2" type="noConversion"/>
  </si>
  <si>
    <t>비고</t>
    <phoneticPr fontId="2" type="noConversion"/>
  </si>
  <si>
    <t>（㎡）</t>
    <phoneticPr fontId="2" type="noConversion"/>
  </si>
  <si>
    <t>면적(㎡)</t>
    <phoneticPr fontId="2" type="noConversion"/>
  </si>
  <si>
    <t>주    소</t>
    <phoneticPr fontId="2" type="noConversion"/>
  </si>
  <si>
    <t>성 명</t>
    <phoneticPr fontId="2" type="noConversion"/>
  </si>
  <si>
    <t>권리의종류및내용</t>
    <phoneticPr fontId="2" type="noConversion"/>
  </si>
  <si>
    <t>지번</t>
    <phoneticPr fontId="2" type="noConversion"/>
  </si>
  <si>
    <t>번호</t>
    <phoneticPr fontId="2" type="noConversion"/>
  </si>
  <si>
    <t>묘지</t>
    <phoneticPr fontId="2" type="noConversion"/>
  </si>
  <si>
    <t>구분</t>
    <phoneticPr fontId="2" type="noConversion"/>
  </si>
  <si>
    <t>지목</t>
    <phoneticPr fontId="2" type="noConversion"/>
  </si>
  <si>
    <t>성명</t>
    <phoneticPr fontId="2" type="noConversion"/>
  </si>
  <si>
    <t>토지소재지</t>
    <phoneticPr fontId="2" type="noConversion"/>
  </si>
  <si>
    <t>지번</t>
    <phoneticPr fontId="2" type="noConversion"/>
  </si>
  <si>
    <t>A</t>
    <phoneticPr fontId="2" type="noConversion"/>
  </si>
  <si>
    <t>B</t>
    <phoneticPr fontId="2" type="noConversion"/>
  </si>
  <si>
    <r>
      <t>지적(m</t>
    </r>
    <r>
      <rPr>
        <vertAlign val="superscript"/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)</t>
    </r>
    <phoneticPr fontId="2" type="noConversion"/>
  </si>
  <si>
    <t>소유지 주소</t>
    <phoneticPr fontId="2" type="noConversion"/>
  </si>
  <si>
    <t>소유지</t>
    <phoneticPr fontId="2" type="noConversion"/>
  </si>
  <si>
    <t>구분1</t>
    <phoneticPr fontId="2" type="noConversion"/>
  </si>
  <si>
    <t>토지코드자동구분</t>
    <phoneticPr fontId="2" type="noConversion"/>
  </si>
  <si>
    <t>성명가공</t>
    <phoneticPr fontId="2" type="noConversion"/>
  </si>
  <si>
    <t>코드</t>
    <phoneticPr fontId="2" type="noConversion"/>
  </si>
  <si>
    <t>면적</t>
    <phoneticPr fontId="2" type="noConversion"/>
  </si>
  <si>
    <t>번지수</t>
    <phoneticPr fontId="2" type="noConversion"/>
  </si>
  <si>
    <t>구역내</t>
    <phoneticPr fontId="2" type="noConversion"/>
  </si>
  <si>
    <t>자동입력</t>
    <phoneticPr fontId="2" type="noConversion"/>
  </si>
  <si>
    <t>권   리   자   명   부</t>
    <phoneticPr fontId="2" type="noConversion"/>
  </si>
  <si>
    <t>KEY</t>
  </si>
  <si>
    <t>토지소재지</t>
  </si>
  <si>
    <t>지목</t>
  </si>
  <si>
    <t>총갯수</t>
  </si>
  <si>
    <t>리,동</t>
  </si>
  <si>
    <t>전</t>
  </si>
  <si>
    <t>답</t>
  </si>
  <si>
    <t>공사명</t>
  </si>
  <si>
    <t>임야</t>
  </si>
  <si>
    <t>대지</t>
  </si>
  <si>
    <t>전라남도도청싸이트</t>
  </si>
  <si>
    <t>도로</t>
  </si>
  <si>
    <t>www.provin.chonnam.kr</t>
  </si>
  <si>
    <t>하천</t>
  </si>
  <si>
    <t>전라남도내 군싸이트가 있음.</t>
  </si>
  <si>
    <t>전화번호찾을때사용</t>
  </si>
  <si>
    <t>제방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</si>
  <si>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</si>
  <si>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</si>
  <si>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</si>
  <si>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</si>
  <si>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</si>
  <si>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</si>
  <si>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</si>
  <si>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</si>
  <si>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</si>
  <si>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구거</t>
    <phoneticPr fontId="2" type="noConversion"/>
  </si>
  <si>
    <t>용   지   조   서</t>
    <phoneticPr fontId="2" type="noConversion"/>
  </si>
  <si>
    <r>
      <t>1</t>
    </r>
    <r>
      <rPr>
        <sz val="11"/>
        <rFont val="돋움"/>
        <family val="3"/>
        <charset val="129"/>
      </rPr>
      <t>0</t>
    </r>
    <phoneticPr fontId="2" type="noConversion"/>
  </si>
  <si>
    <t>유지</t>
    <phoneticPr fontId="2" type="noConversion"/>
  </si>
  <si>
    <r>
      <t>1</t>
    </r>
    <r>
      <rPr>
        <sz val="11"/>
        <rFont val="돋움"/>
        <family val="3"/>
        <charset val="129"/>
      </rPr>
      <t>1</t>
    </r>
    <phoneticPr fontId="2" type="noConversion"/>
  </si>
  <si>
    <t>전</t>
    <phoneticPr fontId="2" type="noConversion"/>
  </si>
  <si>
    <t>답</t>
    <phoneticPr fontId="2" type="noConversion"/>
  </si>
  <si>
    <t>임야</t>
    <phoneticPr fontId="2" type="noConversion"/>
  </si>
  <si>
    <t>대지</t>
    <phoneticPr fontId="2" type="noConversion"/>
  </si>
  <si>
    <t>도로</t>
    <phoneticPr fontId="2" type="noConversion"/>
  </si>
  <si>
    <t>잡종지</t>
    <phoneticPr fontId="2" type="noConversion"/>
  </si>
  <si>
    <t>하천</t>
    <phoneticPr fontId="2" type="noConversion"/>
  </si>
  <si>
    <t>제방</t>
    <phoneticPr fontId="2" type="noConversion"/>
  </si>
  <si>
    <t>일련번호</t>
    <phoneticPr fontId="2" type="noConversion"/>
  </si>
  <si>
    <t>전</t>
    <phoneticPr fontId="2" type="noConversion"/>
  </si>
  <si>
    <t>답</t>
    <phoneticPr fontId="2" type="noConversion"/>
  </si>
  <si>
    <t>임야</t>
    <phoneticPr fontId="2" type="noConversion"/>
  </si>
  <si>
    <t>대지</t>
    <phoneticPr fontId="2" type="noConversion"/>
  </si>
  <si>
    <t>도로</t>
    <phoneticPr fontId="2" type="noConversion"/>
  </si>
  <si>
    <t>하천</t>
    <phoneticPr fontId="2" type="noConversion"/>
  </si>
  <si>
    <t>구거</t>
    <phoneticPr fontId="2" type="noConversion"/>
  </si>
  <si>
    <t>제방</t>
    <phoneticPr fontId="2" type="noConversion"/>
  </si>
  <si>
    <t>유지</t>
    <phoneticPr fontId="2" type="noConversion"/>
  </si>
  <si>
    <t>일련번호</t>
    <phoneticPr fontId="2" type="noConversion"/>
  </si>
  <si>
    <t>토지소재지</t>
    <phoneticPr fontId="2" type="noConversion"/>
  </si>
  <si>
    <t>지적 (m2)</t>
    <phoneticPr fontId="2" type="noConversion"/>
  </si>
  <si>
    <t>권리자</t>
    <phoneticPr fontId="2" type="noConversion"/>
  </si>
  <si>
    <t>주소</t>
    <phoneticPr fontId="2" type="noConversion"/>
  </si>
  <si>
    <t>번지</t>
    <phoneticPr fontId="2" type="noConversion"/>
  </si>
  <si>
    <t>편입</t>
    <phoneticPr fontId="2" type="noConversion"/>
  </si>
  <si>
    <t>성명</t>
    <phoneticPr fontId="2" type="noConversion"/>
  </si>
  <si>
    <t>시</t>
    <phoneticPr fontId="2" type="noConversion"/>
  </si>
  <si>
    <r>
      <t>1</t>
    </r>
    <r>
      <rPr>
        <sz val="11"/>
        <rFont val="돋움"/>
        <family val="3"/>
        <charset val="129"/>
      </rPr>
      <t>4</t>
    </r>
    <phoneticPr fontId="2" type="noConversion"/>
  </si>
  <si>
    <t>철도용지</t>
    <phoneticPr fontId="2" type="noConversion"/>
  </si>
  <si>
    <t>(시· 동)</t>
    <phoneticPr fontId="2" type="noConversion"/>
  </si>
  <si>
    <r>
      <t>N</t>
    </r>
    <r>
      <rPr>
        <sz val="11"/>
        <rFont val="돋움"/>
        <family val="3"/>
        <charset val="129"/>
      </rPr>
      <t>O.</t>
    </r>
    <phoneticPr fontId="2" type="noConversion"/>
  </si>
  <si>
    <r>
      <t>C</t>
    </r>
    <r>
      <rPr>
        <sz val="11"/>
        <rFont val="돋움"/>
        <family val="3"/>
        <charset val="129"/>
      </rPr>
      <t>ode</t>
    </r>
    <phoneticPr fontId="2" type="noConversion"/>
  </si>
  <si>
    <r>
      <t>1</t>
    </r>
    <r>
      <rPr>
        <sz val="11"/>
        <rFont val="돋움"/>
        <family val="3"/>
        <charset val="129"/>
      </rPr>
      <t>5</t>
    </r>
    <phoneticPr fontId="2" type="noConversion"/>
  </si>
  <si>
    <t>구거</t>
  </si>
  <si>
    <t>유지</t>
  </si>
  <si>
    <t>소     계</t>
    <phoneticPr fontId="2" type="noConversion"/>
  </si>
  <si>
    <t>공원</t>
    <phoneticPr fontId="2" type="noConversion"/>
  </si>
  <si>
    <t>체육용지</t>
    <phoneticPr fontId="2" type="noConversion"/>
  </si>
  <si>
    <t>철도용지</t>
    <phoneticPr fontId="2" type="noConversion"/>
  </si>
  <si>
    <t>체육용지</t>
    <phoneticPr fontId="2" type="noConversion"/>
  </si>
  <si>
    <t>종교용지</t>
    <phoneticPr fontId="2" type="noConversion"/>
  </si>
  <si>
    <t>지목코드 : [전 : 1] [답 : 2] [임야 : 3] [대지 : 4] [도로 : 5] [하천 : 6] [구거 : 7] [묘지 : 8] [제방 : 9] [유지 : 10] [공원 : 11] [체육용지 : 12] [잡종지 : 13] [철도용지: 14] [종교용지 : 15]</t>
    <phoneticPr fontId="2" type="noConversion"/>
  </si>
  <si>
    <t>총     계</t>
    <phoneticPr fontId="2" type="noConversion"/>
  </si>
  <si>
    <t>비고</t>
    <phoneticPr fontId="2" type="noConversion"/>
  </si>
  <si>
    <t>공시지가</t>
    <phoneticPr fontId="2" type="noConversion"/>
  </si>
  <si>
    <t>지목</t>
    <phoneticPr fontId="2" type="noConversion"/>
  </si>
  <si>
    <t>편   입   용   지   조   서   및   보   상   비</t>
    <phoneticPr fontId="26" type="noConversion"/>
  </si>
  <si>
    <t>NO.</t>
    <phoneticPr fontId="26" type="noConversion"/>
  </si>
  <si>
    <t>지번</t>
    <phoneticPr fontId="26" type="noConversion"/>
  </si>
  <si>
    <t>지목</t>
    <phoneticPr fontId="26" type="noConversion"/>
  </si>
  <si>
    <t>지적면적</t>
    <phoneticPr fontId="26" type="noConversion"/>
  </si>
  <si>
    <t>소유자</t>
    <phoneticPr fontId="26" type="noConversion"/>
  </si>
  <si>
    <t>편입면적</t>
    <phoneticPr fontId="26" type="noConversion"/>
  </si>
  <si>
    <t>공시지가</t>
    <phoneticPr fontId="26" type="noConversion"/>
  </si>
  <si>
    <r>
      <t>원/m</t>
    </r>
    <r>
      <rPr>
        <vertAlign val="superscript"/>
        <sz val="11"/>
        <color indexed="8"/>
        <rFont val="맑은 고딕"/>
        <family val="3"/>
        <charset val="129"/>
      </rPr>
      <t>2</t>
    </r>
    <phoneticPr fontId="26" type="noConversion"/>
  </si>
  <si>
    <t>실시계획</t>
    <phoneticPr fontId="26" type="noConversion"/>
  </si>
  <si>
    <t>실시계획</t>
    <phoneticPr fontId="26" type="noConversion"/>
  </si>
  <si>
    <t>필지</t>
    <phoneticPr fontId="26" type="noConversion"/>
  </si>
  <si>
    <t>면적</t>
    <phoneticPr fontId="26" type="noConversion"/>
  </si>
  <si>
    <t>사유지</t>
    <phoneticPr fontId="26" type="noConversion"/>
  </si>
  <si>
    <t>국.공유지</t>
    <phoneticPr fontId="26" type="noConversion"/>
  </si>
  <si>
    <t>공원</t>
  </si>
  <si>
    <t>체육용지</t>
  </si>
  <si>
    <t>잡종지</t>
  </si>
  <si>
    <t>철도용지</t>
  </si>
  <si>
    <t>계</t>
    <phoneticPr fontId="26" type="noConversion"/>
  </si>
  <si>
    <t>총계</t>
    <phoneticPr fontId="26" type="noConversion"/>
  </si>
  <si>
    <t>편입용지보상비보상비조서  및  보상비  집계표</t>
  </si>
  <si>
    <r>
      <t>1</t>
    </r>
    <r>
      <rPr>
        <sz val="11"/>
        <rFont val="돋움"/>
        <family val="3"/>
        <charset val="129"/>
      </rPr>
      <t>6</t>
    </r>
    <phoneticPr fontId="2" type="noConversion"/>
  </si>
  <si>
    <r>
      <t>1</t>
    </r>
    <r>
      <rPr>
        <sz val="11"/>
        <rFont val="돋움"/>
        <family val="3"/>
        <charset val="129"/>
      </rPr>
      <t>7</t>
    </r>
    <phoneticPr fontId="2" type="noConversion"/>
  </si>
  <si>
    <r>
      <t>1</t>
    </r>
    <r>
      <rPr>
        <sz val="11"/>
        <rFont val="돋움"/>
        <family val="3"/>
        <charset val="129"/>
      </rPr>
      <t>8</t>
    </r>
    <phoneticPr fontId="2" type="noConversion"/>
  </si>
  <si>
    <t>학교용지</t>
    <phoneticPr fontId="2" type="noConversion"/>
  </si>
  <si>
    <t>목장</t>
    <phoneticPr fontId="2" type="noConversion"/>
  </si>
  <si>
    <t>주차장</t>
    <phoneticPr fontId="2" type="noConversion"/>
  </si>
  <si>
    <t>창고</t>
    <phoneticPr fontId="2" type="noConversion"/>
  </si>
  <si>
    <r>
      <t>1</t>
    </r>
    <r>
      <rPr>
        <sz val="11"/>
        <rFont val="돋움"/>
        <family val="3"/>
        <charset val="129"/>
      </rPr>
      <t>9</t>
    </r>
    <phoneticPr fontId="2" type="noConversion"/>
  </si>
  <si>
    <t>창고</t>
    <phoneticPr fontId="2" type="noConversion"/>
  </si>
  <si>
    <r>
      <t xml:space="preserve">@ 국유지는 소유지 주소의 마지막글자가 </t>
    </r>
    <r>
      <rPr>
        <sz val="11"/>
        <color indexed="10"/>
        <rFont val="돋움"/>
        <family val="3"/>
        <charset val="129"/>
      </rPr>
      <t>부 , 시, 군 , 청, 도, 사</t>
    </r>
    <r>
      <rPr>
        <sz val="11"/>
        <rFont val="돋움"/>
        <family val="3"/>
        <charset val="129"/>
      </rPr>
      <t>으로 끝날경우 국유지로 판단</t>
    </r>
    <phoneticPr fontId="2" type="noConversion"/>
  </si>
  <si>
    <t>묘지</t>
  </si>
  <si>
    <t>종교용지</t>
  </si>
  <si>
    <t>학교용지</t>
  </si>
  <si>
    <t>목장</t>
  </si>
  <si>
    <t>주차장</t>
  </si>
  <si>
    <t>창고</t>
  </si>
  <si>
    <t>일/전</t>
    <phoneticPr fontId="2" type="noConversion"/>
  </si>
  <si>
    <t>편입지적(m2)</t>
    <phoneticPr fontId="2" type="noConversion"/>
  </si>
  <si>
    <t>도</t>
    <phoneticPr fontId="2" type="noConversion"/>
  </si>
  <si>
    <t>전</t>
    <phoneticPr fontId="2" type="noConversion"/>
  </si>
  <si>
    <t>임</t>
    <phoneticPr fontId="2" type="noConversion"/>
  </si>
  <si>
    <t>도</t>
    <phoneticPr fontId="2" type="noConversion"/>
  </si>
  <si>
    <t>묘</t>
    <phoneticPr fontId="2" type="noConversion"/>
  </si>
  <si>
    <t>도</t>
    <phoneticPr fontId="2" type="noConversion"/>
  </si>
  <si>
    <t>도</t>
    <phoneticPr fontId="2" type="noConversion"/>
  </si>
  <si>
    <t>- 동 산 지 구 -</t>
    <phoneticPr fontId="2" type="noConversion"/>
  </si>
  <si>
    <t>보상비(공시지가x2)</t>
    <phoneticPr fontId="26" type="noConversion"/>
  </si>
  <si>
    <t>보상비단가(공시지가)</t>
    <phoneticPr fontId="26" type="noConversion"/>
  </si>
  <si>
    <t>의신면</t>
    <phoneticPr fontId="2" type="noConversion"/>
  </si>
  <si>
    <t>만길리</t>
    <phoneticPr fontId="2" type="noConversion"/>
  </si>
  <si>
    <t xml:space="preserve">광주시 북구 중흥동 </t>
    <phoneticPr fontId="2" type="noConversion"/>
  </si>
  <si>
    <t>335-39</t>
    <phoneticPr fontId="2" type="noConversion"/>
  </si>
  <si>
    <t>조명 외 1인</t>
    <phoneticPr fontId="2" type="noConversion"/>
  </si>
  <si>
    <t>의신면 만길리</t>
    <phoneticPr fontId="2" type="noConversion"/>
  </si>
  <si>
    <t>145</t>
    <phoneticPr fontId="2" type="noConversion"/>
  </si>
  <si>
    <t>김혈영</t>
    <phoneticPr fontId="2" type="noConversion"/>
  </si>
  <si>
    <t>산 99 임</t>
    <phoneticPr fontId="2" type="noConversion"/>
  </si>
  <si>
    <t>산 98 임</t>
    <phoneticPr fontId="2" type="noConversion"/>
  </si>
  <si>
    <t>임</t>
    <phoneticPr fontId="2" type="noConversion"/>
  </si>
  <si>
    <t>임</t>
    <phoneticPr fontId="2" type="noConversion"/>
  </si>
  <si>
    <t>만길지구 급경사지 붕괴위험지역 정비사업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</si>
</sst>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[=1]&quot;사유지&quot;;[=2]&quot;국유지&quot;;General"/>
    <numFmt numFmtId="178" formatCode="0_);[Red]\(0\)"/>
    <numFmt numFmtId="180" formatCode="0.0"/>
    <numFmt numFmtId="182" formatCode="0.0_ "/>
    <numFmt numFmtId="184" formatCode="_ * #,##0_ ;_ * \-#,##0_ ;_ * &quot;-&quot;_ ;_ @_ "/>
    <numFmt numFmtId="185" formatCode="_ * #,##0.00_ ;_ * \-#,##0.00_ ;_ * &quot;-&quot;??_ ;_ @_ "/>
    <numFmt numFmtId="186" formatCode="#,###.0000"/>
    <numFmt numFmtId="187" formatCode="#,###.00000"/>
    <numFmt numFmtId="188" formatCode="_-* #,##0_-;\-* #,##0_-;_-* &quot;-&quot;?_-;_-@_-"/>
    <numFmt numFmtId="189" formatCode="#,###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2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18"/>
      <name val="돋움"/>
      <family val="3"/>
      <charset val="129"/>
    </font>
    <font>
      <sz val="11"/>
      <name val="돋움"/>
      <family val="3"/>
      <charset val="129"/>
    </font>
    <font>
      <vertAlign val="superscript"/>
      <sz val="11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(한)신중명조"/>
      <family val="1"/>
      <charset val="129"/>
    </font>
    <font>
      <sz val="10"/>
      <name val="Arial"/>
      <family val="2"/>
    </font>
    <font>
      <sz val="10"/>
      <name val="바탕"/>
      <family val="1"/>
      <charset val="129"/>
    </font>
    <font>
      <sz val="10"/>
      <name val="Times New Roman"/>
      <family val="1"/>
    </font>
    <font>
      <sz val="10"/>
      <name val="(한)신중명조"/>
      <family val="1"/>
      <charset val="129"/>
    </font>
    <font>
      <sz val="8"/>
      <name val="맑은 고딕"/>
      <family val="3"/>
      <charset val="129"/>
    </font>
    <font>
      <vertAlign val="superscript"/>
      <sz val="11"/>
      <color indexed="8"/>
      <name val="맑은 고딕"/>
      <family val="3"/>
      <charset val="129"/>
    </font>
    <font>
      <sz val="11"/>
      <name val="맑은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24"/>
      <color theme="1"/>
      <name val="돋움"/>
      <family val="3"/>
      <charset val="129"/>
    </font>
    <font>
      <b/>
      <sz val="24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0000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rgb="FFCCECF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184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4" fillId="0" borderId="0"/>
    <xf numFmtId="0" fontId="22" fillId="2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4" fontId="21" fillId="0" borderId="1" applyFont="0" applyBorder="0" applyAlignment="0">
      <alignment vertical="center"/>
    </xf>
    <xf numFmtId="41" fontId="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9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61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2" xfId="0" applyNumberFormat="1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49" fontId="1" fillId="0" borderId="0" xfId="0" applyNumberFormat="1" applyFont="1"/>
    <xf numFmtId="0" fontId="1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3" xfId="0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3" fillId="0" borderId="6" xfId="18" applyBorder="1" applyAlignment="1" applyProtection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2" xfId="0" applyNumberFormat="1" applyFont="1" applyBorder="1"/>
    <xf numFmtId="0" fontId="0" fillId="0" borderId="2" xfId="0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11" xfId="0" applyFont="1" applyBorder="1" applyAlignment="1">
      <alignment horizontal="distributed" vertical="center" wrapText="1" justifyLastLine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distributed" vertical="center" justifyLastLine="1"/>
    </xf>
    <xf numFmtId="0" fontId="19" fillId="0" borderId="13" xfId="0" applyFont="1" applyBorder="1" applyAlignment="1">
      <alignment horizontal="left" vertical="center" justifyLastLine="1"/>
    </xf>
    <xf numFmtId="176" fontId="19" fillId="0" borderId="13" xfId="0" applyNumberFormat="1" applyFont="1" applyBorder="1" applyAlignment="1">
      <alignment horizontal="right" vertical="center" justifyLastLine="1"/>
    </xf>
    <xf numFmtId="0" fontId="19" fillId="0" borderId="13" xfId="0" applyFont="1" applyBorder="1" applyAlignment="1">
      <alignment horizontal="left" vertical="center" indent="1" justifyLastLine="1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19" fillId="0" borderId="13" xfId="0" applyFont="1" applyBorder="1" applyAlignment="1">
      <alignment horizontal="left" vertical="center" shrinkToFit="1"/>
    </xf>
    <xf numFmtId="0" fontId="19" fillId="0" borderId="12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16" xfId="0" applyFont="1" applyBorder="1" applyAlignment="1">
      <alignment horizontal="center" vertical="center" shrinkToFit="1"/>
    </xf>
    <xf numFmtId="41" fontId="19" fillId="0" borderId="11" xfId="12" applyFont="1" applyBorder="1" applyAlignment="1">
      <alignment horizontal="center" vertical="center" shrinkToFit="1"/>
    </xf>
    <xf numFmtId="41" fontId="19" fillId="0" borderId="0" xfId="12" applyFont="1" applyAlignment="1">
      <alignment horizontal="center" vertical="center"/>
    </xf>
    <xf numFmtId="41" fontId="19" fillId="0" borderId="0" xfId="12" applyFont="1" applyAlignment="1">
      <alignment horizontal="center" vertical="center" shrinkToFit="1"/>
    </xf>
    <xf numFmtId="49" fontId="11" fillId="0" borderId="17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distributed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178" fontId="10" fillId="0" borderId="21" xfId="0" applyNumberFormat="1" applyFont="1" applyFill="1" applyBorder="1" applyAlignment="1">
      <alignment horizontal="center" vertical="center"/>
    </xf>
    <xf numFmtId="49" fontId="10" fillId="0" borderId="21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distributed" vertical="center"/>
    </xf>
    <xf numFmtId="178" fontId="10" fillId="0" borderId="18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center" vertical="center"/>
    </xf>
    <xf numFmtId="49" fontId="4" fillId="0" borderId="24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80" fontId="4" fillId="0" borderId="24" xfId="0" applyNumberFormat="1" applyFont="1" applyFill="1" applyBorder="1" applyAlignment="1">
      <alignment vertical="center"/>
    </xf>
    <xf numFmtId="180" fontId="9" fillId="0" borderId="10" xfId="0" applyNumberFormat="1" applyFont="1" applyFill="1" applyBorder="1" applyAlignment="1">
      <alignment vertical="center"/>
    </xf>
    <xf numFmtId="180" fontId="10" fillId="0" borderId="18" xfId="0" applyNumberFormat="1" applyFont="1" applyFill="1" applyBorder="1" applyAlignment="1">
      <alignment horizontal="center" vertical="center"/>
    </xf>
    <xf numFmtId="180" fontId="10" fillId="0" borderId="21" xfId="0" applyNumberFormat="1" applyFont="1" applyFill="1" applyBorder="1" applyAlignment="1">
      <alignment horizontal="center" vertical="center"/>
    </xf>
    <xf numFmtId="180" fontId="11" fillId="0" borderId="0" xfId="0" applyNumberFormat="1" applyFont="1" applyFill="1" applyAlignment="1">
      <alignment vertical="center"/>
    </xf>
    <xf numFmtId="182" fontId="4" fillId="0" borderId="24" xfId="0" applyNumberFormat="1" applyFont="1" applyFill="1" applyBorder="1" applyAlignment="1">
      <alignment vertical="center"/>
    </xf>
    <xf numFmtId="182" fontId="9" fillId="0" borderId="10" xfId="0" applyNumberFormat="1" applyFont="1" applyFill="1" applyBorder="1" applyAlignment="1">
      <alignment vertical="center"/>
    </xf>
    <xf numFmtId="182" fontId="10" fillId="0" borderId="18" xfId="0" applyNumberFormat="1" applyFont="1" applyFill="1" applyBorder="1" applyAlignment="1">
      <alignment horizontal="center" vertical="center"/>
    </xf>
    <xf numFmtId="182" fontId="10" fillId="0" borderId="21" xfId="0" applyNumberFormat="1" applyFont="1" applyFill="1" applyBorder="1" applyAlignment="1">
      <alignment horizontal="center" vertical="center"/>
    </xf>
    <xf numFmtId="182" fontId="11" fillId="0" borderId="1" xfId="0" applyNumberFormat="1" applyFont="1" applyFill="1" applyBorder="1" applyAlignment="1">
      <alignment horizontal="center" vertical="center"/>
    </xf>
    <xf numFmtId="182" fontId="11" fillId="0" borderId="17" xfId="0" applyNumberFormat="1" applyFont="1" applyFill="1" applyBorder="1" applyAlignment="1">
      <alignment horizontal="center" vertical="center"/>
    </xf>
    <xf numFmtId="182" fontId="11" fillId="0" borderId="0" xfId="0" applyNumberFormat="1" applyFont="1" applyFill="1" applyAlignment="1">
      <alignment vertical="center"/>
    </xf>
    <xf numFmtId="188" fontId="19" fillId="0" borderId="11" xfId="0" applyNumberFormat="1" applyFont="1" applyBorder="1" applyAlignment="1">
      <alignment horizontal="right" vertical="center" shrinkToFit="1"/>
    </xf>
    <xf numFmtId="0" fontId="18" fillId="0" borderId="14" xfId="0" applyFont="1" applyBorder="1" applyAlignment="1">
      <alignment horizontal="center" vertical="center"/>
    </xf>
    <xf numFmtId="189" fontId="18" fillId="0" borderId="14" xfId="0" applyNumberFormat="1" applyFont="1" applyBorder="1" applyAlignment="1">
      <alignment horizontal="center" vertical="center"/>
    </xf>
    <xf numFmtId="0" fontId="19" fillId="0" borderId="13" xfId="0" applyFont="1" applyFill="1" applyBorder="1" applyAlignment="1">
      <alignment horizontal="distributed" vertical="center" justifyLastLine="1"/>
    </xf>
    <xf numFmtId="0" fontId="19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88" fontId="19" fillId="0" borderId="13" xfId="0" applyNumberFormat="1" applyFont="1" applyBorder="1" applyAlignment="1">
      <alignment horizontal="right" vertical="center" shrinkToFit="1"/>
    </xf>
    <xf numFmtId="0" fontId="18" fillId="0" borderId="2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2" xfId="0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2" xfId="0" applyBorder="1"/>
    <xf numFmtId="0" fontId="0" fillId="0" borderId="24" xfId="0" quotePrefix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0" fillId="0" borderId="2" xfId="0" applyNumberFormat="1" applyFill="1" applyBorder="1" applyAlignment="1">
      <alignment horizontal="center" vertical="center"/>
    </xf>
    <xf numFmtId="189" fontId="19" fillId="0" borderId="13" xfId="16" applyNumberFormat="1" applyFont="1" applyBorder="1" applyAlignment="1">
      <alignment horizontal="center" vertical="center" wrapText="1" shrinkToFit="1"/>
    </xf>
    <xf numFmtId="189" fontId="19" fillId="0" borderId="11" xfId="12" applyNumberFormat="1" applyFont="1" applyBorder="1" applyAlignment="1">
      <alignment horizontal="center" vertical="center" wrapText="1" shrinkToFit="1"/>
    </xf>
    <xf numFmtId="0" fontId="19" fillId="0" borderId="13" xfId="0" applyFont="1" applyBorder="1" applyAlignment="1">
      <alignment horizontal="left" vertical="center" indent="1" shrinkToFit="1"/>
    </xf>
    <xf numFmtId="180" fontId="11" fillId="0" borderId="3" xfId="0" applyNumberFormat="1" applyFont="1" applyFill="1" applyBorder="1" applyAlignment="1">
      <alignment horizontal="center" vertical="center"/>
    </xf>
    <xf numFmtId="0" fontId="19" fillId="0" borderId="29" xfId="0" applyFont="1" applyBorder="1" applyAlignment="1">
      <alignment vertical="center" wrapText="1" justifyLastLine="1"/>
    </xf>
    <xf numFmtId="0" fontId="19" fillId="0" borderId="15" xfId="0" applyFont="1" applyBorder="1" applyAlignment="1">
      <alignment horizontal="distributed" vertical="center" justifyLastLine="1"/>
    </xf>
    <xf numFmtId="0" fontId="19" fillId="0" borderId="0" xfId="0" applyFont="1" applyBorder="1" applyAlignment="1">
      <alignment horizontal="distributed" vertical="center" justifyLastLine="1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vertical="center"/>
    </xf>
    <xf numFmtId="0" fontId="32" fillId="0" borderId="2" xfId="0" applyFont="1" applyFill="1" applyBorder="1" applyAlignment="1">
      <alignment horizontal="center" vertical="center"/>
    </xf>
    <xf numFmtId="41" fontId="32" fillId="0" borderId="2" xfId="0" applyNumberFormat="1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3" fillId="0" borderId="0" xfId="17" applyFont="1" applyBorder="1" applyAlignment="1">
      <alignment vertical="center"/>
    </xf>
    <xf numFmtId="0" fontId="33" fillId="0" borderId="0" xfId="17" applyFont="1" applyAlignment="1">
      <alignment vertical="center"/>
    </xf>
    <xf numFmtId="0" fontId="29" fillId="0" borderId="0" xfId="17">
      <alignment vertical="center"/>
    </xf>
    <xf numFmtId="0" fontId="5" fillId="0" borderId="0" xfId="17" applyFont="1" applyFill="1" applyBorder="1" applyAlignment="1">
      <alignment vertical="center"/>
    </xf>
    <xf numFmtId="0" fontId="29" fillId="0" borderId="3" xfId="17" applyBorder="1" applyAlignment="1">
      <alignment horizontal="center" vertical="center"/>
    </xf>
    <xf numFmtId="0" fontId="29" fillId="0" borderId="2" xfId="17" applyBorder="1" applyAlignment="1">
      <alignment horizontal="center" vertical="center"/>
    </xf>
    <xf numFmtId="41" fontId="29" fillId="0" borderId="2" xfId="13" applyFont="1" applyBorder="1">
      <alignment vertical="center"/>
    </xf>
    <xf numFmtId="41" fontId="29" fillId="0" borderId="2" xfId="13" applyFont="1" applyBorder="1" applyAlignment="1">
      <alignment horizontal="center" vertical="center"/>
    </xf>
    <xf numFmtId="41" fontId="29" fillId="0" borderId="0" xfId="17" applyNumberFormat="1">
      <alignment vertical="center"/>
    </xf>
    <xf numFmtId="49" fontId="0" fillId="0" borderId="2" xfId="0" applyNumberFormat="1" applyFont="1" applyBorder="1"/>
    <xf numFmtId="0" fontId="0" fillId="0" borderId="2" xfId="0" applyFont="1" applyBorder="1"/>
    <xf numFmtId="0" fontId="29" fillId="0" borderId="3" xfId="17" applyBorder="1" applyAlignment="1">
      <alignment horizontal="center" vertical="center"/>
    </xf>
    <xf numFmtId="0" fontId="0" fillId="0" borderId="2" xfId="0" quotePrefix="1" applyFont="1" applyFill="1" applyBorder="1" applyAlignment="1">
      <alignment horizontal="center" vertical="center"/>
    </xf>
    <xf numFmtId="49" fontId="0" fillId="0" borderId="2" xfId="0" quotePrefix="1" applyNumberForma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49" fontId="30" fillId="0" borderId="2" xfId="0" applyNumberFormat="1" applyFont="1" applyFill="1" applyBorder="1" applyAlignment="1">
      <alignment horizontal="center" vertical="center"/>
    </xf>
    <xf numFmtId="0" fontId="29" fillId="0" borderId="3" xfId="17" applyBorder="1" applyAlignment="1">
      <alignment horizontal="center" vertical="center"/>
    </xf>
    <xf numFmtId="41" fontId="32" fillId="0" borderId="2" xfId="12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justifyLastLine="1"/>
    </xf>
    <xf numFmtId="49" fontId="0" fillId="0" borderId="0" xfId="0" applyNumberFormat="1" applyFont="1" applyFill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182" fontId="30" fillId="0" borderId="2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2" xfId="0" applyFill="1" applyBorder="1" applyAlignment="1">
      <alignment horizontal="left" vertical="center" shrinkToFit="1"/>
    </xf>
    <xf numFmtId="0" fontId="0" fillId="0" borderId="2" xfId="0" applyNumberForma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80" fontId="1" fillId="0" borderId="2" xfId="0" applyNumberFormat="1" applyFont="1" applyFill="1" applyBorder="1" applyAlignment="1">
      <alignment vertical="center"/>
    </xf>
    <xf numFmtId="177" fontId="1" fillId="0" borderId="28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2" xfId="0" quotePrefix="1" applyFont="1" applyFill="1" applyBorder="1" applyAlignment="1">
      <alignment vertical="center"/>
    </xf>
    <xf numFmtId="0" fontId="31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30" fillId="0" borderId="2" xfId="0" applyFont="1" applyFill="1" applyBorder="1" applyAlignment="1">
      <alignment horizontal="left" vertical="center"/>
    </xf>
    <xf numFmtId="49" fontId="30" fillId="0" borderId="2" xfId="0" quotePrefix="1" applyNumberFormat="1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left" vertical="center" shrinkToFit="1"/>
    </xf>
    <xf numFmtId="0" fontId="0" fillId="0" borderId="2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49" fontId="0" fillId="0" borderId="2" xfId="0" quotePrefix="1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182" fontId="0" fillId="0" borderId="2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/>
    </xf>
    <xf numFmtId="180" fontId="0" fillId="0" borderId="2" xfId="0" applyNumberFormat="1" applyFont="1" applyFill="1" applyBorder="1" applyAlignment="1">
      <alignment vertical="center"/>
    </xf>
    <xf numFmtId="177" fontId="0" fillId="0" borderId="28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quotePrefix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shrinkToFit="1"/>
    </xf>
    <xf numFmtId="0" fontId="0" fillId="3" borderId="0" xfId="0" applyFont="1" applyFill="1" applyAlignment="1">
      <alignment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182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left" vertical="center"/>
    </xf>
    <xf numFmtId="49" fontId="0" fillId="3" borderId="2" xfId="0" quotePrefix="1" applyNumberFormat="1" applyFont="1" applyFill="1" applyBorder="1" applyAlignment="1">
      <alignment horizontal="center" vertical="center"/>
    </xf>
    <xf numFmtId="180" fontId="0" fillId="3" borderId="2" xfId="0" applyNumberFormat="1" applyFont="1" applyFill="1" applyBorder="1" applyAlignment="1">
      <alignment vertical="center"/>
    </xf>
    <xf numFmtId="177" fontId="0" fillId="3" borderId="28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vertical="center"/>
    </xf>
    <xf numFmtId="0" fontId="0" fillId="3" borderId="2" xfId="0" quotePrefix="1" applyFont="1" applyFill="1" applyBorder="1" applyAlignment="1">
      <alignment vertical="center"/>
    </xf>
    <xf numFmtId="0" fontId="0" fillId="3" borderId="2" xfId="0" applyFont="1" applyFill="1" applyBorder="1" applyAlignment="1">
      <alignment horizontal="left" vertical="center" shrinkToFit="1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18" xfId="0" applyNumberFormat="1" applyFont="1" applyFill="1" applyBorder="1" applyAlignment="1">
      <alignment horizontal="center" vertical="center"/>
    </xf>
    <xf numFmtId="180" fontId="0" fillId="0" borderId="2" xfId="0" applyNumberFormat="1" applyFill="1" applyBorder="1" applyAlignment="1">
      <alignment vertical="center"/>
    </xf>
    <xf numFmtId="0" fontId="19" fillId="0" borderId="12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32" fillId="0" borderId="2" xfId="0" applyFont="1" applyFill="1" applyBorder="1" applyAlignment="1">
      <alignment horizontal="center" vertical="center"/>
    </xf>
    <xf numFmtId="0" fontId="37" fillId="3" borderId="0" xfId="0" applyFont="1" applyFill="1" applyAlignment="1">
      <alignment vertical="center"/>
    </xf>
    <xf numFmtId="0" fontId="37" fillId="3" borderId="2" xfId="0" applyFont="1" applyFill="1" applyBorder="1" applyAlignment="1">
      <alignment horizontal="center" vertical="center"/>
    </xf>
    <xf numFmtId="0" fontId="37" fillId="3" borderId="2" xfId="0" applyNumberFormat="1" applyFont="1" applyFill="1" applyBorder="1" applyAlignment="1">
      <alignment horizontal="center" vertical="center"/>
    </xf>
    <xf numFmtId="182" fontId="37" fillId="3" borderId="2" xfId="0" applyNumberFormat="1" applyFont="1" applyFill="1" applyBorder="1" applyAlignment="1">
      <alignment vertical="center"/>
    </xf>
    <xf numFmtId="0" fontId="37" fillId="3" borderId="2" xfId="0" applyFont="1" applyFill="1" applyBorder="1" applyAlignment="1">
      <alignment horizontal="left" vertical="center"/>
    </xf>
    <xf numFmtId="49" fontId="37" fillId="3" borderId="2" xfId="0" applyNumberFormat="1" applyFont="1" applyFill="1" applyBorder="1" applyAlignment="1">
      <alignment horizontal="center" vertical="center"/>
    </xf>
    <xf numFmtId="180" fontId="37" fillId="3" borderId="2" xfId="0" applyNumberFormat="1" applyFont="1" applyFill="1" applyBorder="1" applyAlignment="1">
      <alignment vertical="center"/>
    </xf>
    <xf numFmtId="177" fontId="37" fillId="3" borderId="28" xfId="0" applyNumberFormat="1" applyFont="1" applyFill="1" applyBorder="1" applyAlignment="1">
      <alignment horizontal="center" vertical="center"/>
    </xf>
    <xf numFmtId="0" fontId="37" fillId="3" borderId="2" xfId="0" applyFont="1" applyFill="1" applyBorder="1" applyAlignment="1">
      <alignment vertical="center"/>
    </xf>
    <xf numFmtId="0" fontId="37" fillId="3" borderId="2" xfId="0" quotePrefix="1" applyFont="1" applyFill="1" applyBorder="1" applyAlignment="1">
      <alignment vertical="center"/>
    </xf>
    <xf numFmtId="49" fontId="37" fillId="3" borderId="2" xfId="0" quotePrefix="1" applyNumberFormat="1" applyFont="1" applyFill="1" applyBorder="1" applyAlignment="1">
      <alignment horizontal="center" vertical="center"/>
    </xf>
    <xf numFmtId="17" fontId="37" fillId="3" borderId="2" xfId="0" applyNumberFormat="1" applyFont="1" applyFill="1" applyBorder="1" applyAlignment="1">
      <alignment horizontal="center" vertical="center" shrinkToFit="1"/>
    </xf>
    <xf numFmtId="0" fontId="37" fillId="3" borderId="2" xfId="0" quotePrefix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19" fillId="0" borderId="31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shrinkToFit="1"/>
    </xf>
    <xf numFmtId="0" fontId="19" fillId="0" borderId="13" xfId="0" applyFont="1" applyFill="1" applyBorder="1" applyAlignment="1">
      <alignment horizontal="center" vertical="center" shrinkToFit="1"/>
    </xf>
    <xf numFmtId="0" fontId="19" fillId="0" borderId="11" xfId="0" applyFont="1" applyFill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19" fillId="0" borderId="16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11" fillId="0" borderId="2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33" fillId="0" borderId="0" xfId="17" applyFont="1" applyAlignment="1">
      <alignment horizontal="center" vertical="center"/>
    </xf>
    <xf numFmtId="0" fontId="29" fillId="0" borderId="23" xfId="17" applyBorder="1" applyAlignment="1">
      <alignment horizontal="center" vertical="center"/>
    </xf>
    <xf numFmtId="0" fontId="29" fillId="0" borderId="25" xfId="17" applyBorder="1" applyAlignment="1">
      <alignment horizontal="center" vertical="center"/>
    </xf>
    <xf numFmtId="41" fontId="29" fillId="0" borderId="1" xfId="13" applyFont="1" applyBorder="1" applyAlignment="1">
      <alignment horizontal="center" vertical="center"/>
    </xf>
    <xf numFmtId="41" fontId="29" fillId="0" borderId="30" xfId="13" applyFont="1" applyBorder="1" applyAlignment="1">
      <alignment horizontal="center" vertical="center"/>
    </xf>
    <xf numFmtId="0" fontId="29" fillId="0" borderId="1" xfId="17" applyBorder="1" applyAlignment="1">
      <alignment horizontal="center" vertical="center"/>
    </xf>
    <xf numFmtId="0" fontId="29" fillId="0" borderId="33" xfId="17" applyBorder="1" applyAlignment="1">
      <alignment horizontal="center" vertical="center"/>
    </xf>
    <xf numFmtId="0" fontId="29" fillId="0" borderId="30" xfId="17" applyBorder="1" applyAlignment="1">
      <alignment horizontal="center" vertical="center"/>
    </xf>
    <xf numFmtId="0" fontId="29" fillId="0" borderId="3" xfId="17" applyBorder="1" applyAlignment="1">
      <alignment horizontal="center" vertical="center"/>
    </xf>
    <xf numFmtId="0" fontId="29" fillId="0" borderId="18" xfId="17" applyBorder="1" applyAlignment="1">
      <alignment horizontal="center" vertical="center"/>
    </xf>
    <xf numFmtId="0" fontId="29" fillId="0" borderId="28" xfId="17" applyBorder="1" applyAlignment="1">
      <alignment horizontal="center" vertical="center"/>
    </xf>
    <xf numFmtId="0" fontId="5" fillId="0" borderId="10" xfId="0" quotePrefix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0" borderId="28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fill" vertical="center"/>
    </xf>
    <xf numFmtId="0" fontId="32" fillId="0" borderId="2" xfId="0" applyFont="1" applyFill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13" xfId="0" applyFont="1" applyBorder="1" applyAlignment="1">
      <alignment horizontal="distributed" vertical="center" wrapText="1" justifyLastLine="1"/>
    </xf>
    <xf numFmtId="0" fontId="17" fillId="0" borderId="0" xfId="0" applyFont="1" applyAlignment="1">
      <alignment horizontal="center" vertical="center"/>
    </xf>
    <xf numFmtId="0" fontId="19" fillId="0" borderId="36" xfId="0" applyFont="1" applyBorder="1" applyAlignment="1">
      <alignment horizontal="center" vertical="center" wrapText="1" justifyLastLine="1"/>
    </xf>
    <xf numFmtId="0" fontId="19" fillId="0" borderId="37" xfId="0" applyFont="1" applyBorder="1" applyAlignment="1">
      <alignment horizontal="center" vertical="center" wrapText="1" justifyLastLine="1"/>
    </xf>
    <xf numFmtId="0" fontId="19" fillId="0" borderId="38" xfId="0" applyFont="1" applyBorder="1" applyAlignment="1">
      <alignment horizontal="center" vertical="center" wrapText="1" justifyLastLine="1"/>
    </xf>
    <xf numFmtId="0" fontId="19" fillId="0" borderId="39" xfId="0" applyFont="1" applyBorder="1" applyAlignment="1">
      <alignment horizontal="center" vertical="center" wrapText="1" justifyLastLine="1"/>
    </xf>
    <xf numFmtId="0" fontId="19" fillId="0" borderId="40" xfId="0" applyFont="1" applyBorder="1" applyAlignment="1">
      <alignment horizontal="center" vertical="center" wrapText="1" justifyLastLine="1"/>
    </xf>
    <xf numFmtId="0" fontId="19" fillId="0" borderId="41" xfId="0" applyFont="1" applyBorder="1" applyAlignment="1">
      <alignment horizontal="center" vertical="center" wrapText="1" justifyLastLine="1"/>
    </xf>
  </cellXfs>
  <cellStyles count="19">
    <cellStyle name="Comma [0]_Int. Data Table" xfId="1" xr:uid="{00000000-0005-0000-0000-000000000000}"/>
    <cellStyle name="Comma_Int. Data Table" xfId="2" xr:uid="{00000000-0005-0000-0000-000001000000}"/>
    <cellStyle name="Currency [0]_Int. Data Table" xfId="3" xr:uid="{00000000-0005-0000-0000-000002000000}"/>
    <cellStyle name="Currency_Int. Data Table" xfId="4" xr:uid="{00000000-0005-0000-0000-000003000000}"/>
    <cellStyle name="Dezimal [0]_Compiling Utility Macros" xfId="5" xr:uid="{00000000-0005-0000-0000-000004000000}"/>
    <cellStyle name="Dezimal_Compiling Utility Macros" xfId="6" xr:uid="{00000000-0005-0000-0000-000005000000}"/>
    <cellStyle name="Normal_Final Output 1" xfId="7" xr:uid="{00000000-0005-0000-0000-000006000000}"/>
    <cellStyle name="Standard_Anpassen der Amortisation" xfId="8" xr:uid="{00000000-0005-0000-0000-000007000000}"/>
    <cellStyle name="W?rung [0]_Compiling Utility Macros" xfId="9" xr:uid="{00000000-0005-0000-0000-000008000000}"/>
    <cellStyle name="W?rung_Compiling Utility Macros" xfId="10" xr:uid="{00000000-0005-0000-0000-000009000000}"/>
    <cellStyle name="박상윤" xfId="11" xr:uid="{00000000-0005-0000-0000-00000A000000}"/>
    <cellStyle name="쉼표 [0]" xfId="12" builtinId="6"/>
    <cellStyle name="쉼표 [0] 2" xfId="13" xr:uid="{00000000-0005-0000-0000-00000C000000}"/>
    <cellStyle name="콤마 [0]_100mm" xfId="14" xr:uid="{00000000-0005-0000-0000-00000D000000}"/>
    <cellStyle name="콤마_100mm" xfId="15" xr:uid="{00000000-0005-0000-0000-00000E000000}"/>
    <cellStyle name="통화 [0]" xfId="16" builtinId="7"/>
    <cellStyle name="표준" xfId="0" builtinId="0"/>
    <cellStyle name="표준 2" xfId="17" xr:uid="{00000000-0005-0000-0000-000011000000}"/>
    <cellStyle name="하이퍼링크" xfId="18" builtinId="8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E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457200</xdr:colOff>
          <xdr:row>0</xdr:row>
          <xdr:rowOff>38100</xdr:rowOff>
        </xdr:from>
        <xdr:to>
          <xdr:col>16</xdr:col>
          <xdr:colOff>190500</xdr:colOff>
          <xdr:row>1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8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ko-KR" altLang="en-US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합계자동집계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9437;&#48124;/Documents/&#45348;&#51060;&#53944;&#50728;%20&#48155;&#51008;%20&#54028;&#51068;/&#51312;&#47168;&#50868;&#44257;%20&#54200;&#51077;&#50857;&#51648;&#51312;&#49436;(&#49688;&#51221;&#483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간지"/>
      <sheetName val="간지(1)"/>
      <sheetName val="편입용지집계표"/>
      <sheetName val="구성비(총괄)"/>
      <sheetName val="간지(2)"/>
      <sheetName val="권리의 명세서(용지조서)"/>
      <sheetName val="간지(3)"/>
      <sheetName val="기본자료"/>
      <sheetName val="직접데이타입력"/>
      <sheetName val="보상비집계표"/>
      <sheetName val="보상비조서"/>
      <sheetName val="데이터합(전체)"/>
      <sheetName val="용지조서"/>
      <sheetName val="데이터합(사유지)"/>
      <sheetName val="데이터합(국유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I3" t="str">
            <v>조례운곡지구~대동마을간 기본 및 실시설계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provin.chonnam.k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2">
    <tabColor indexed="51"/>
  </sheetPr>
  <dimension ref="A2:N26"/>
  <sheetViews>
    <sheetView showZeros="0" tabSelected="1" view="pageBreakPreview" zoomScaleNormal="100" zoomScaleSheetLayoutView="100" workbookViewId="0">
      <pane ySplit="4" topLeftCell="A5" activePane="bottomLeft" state="frozen"/>
      <selection activeCell="P26" sqref="P26"/>
      <selection pane="bottomLeft" activeCell="A2" sqref="A2:M2"/>
    </sheetView>
  </sheetViews>
  <sheetFormatPr defaultRowHeight="13.5"/>
  <cols>
    <col min="1" max="1" width="3.88671875" customWidth="1"/>
    <col min="2" max="2" width="10.6640625" style="30" customWidth="1"/>
    <col min="3" max="3" width="8.5546875" style="99" customWidth="1"/>
    <col min="4" max="4" width="6.77734375" customWidth="1"/>
    <col min="5" max="5" width="7.109375" customWidth="1"/>
    <col min="6" max="6" width="8.33203125" customWidth="1"/>
    <col min="7" max="7" width="25.109375" style="39" customWidth="1"/>
    <col min="8" max="8" width="8.88671875" style="39"/>
    <col min="9" max="9" width="24.21875" style="47" customWidth="1"/>
    <col min="10" max="10" width="8.88671875" style="48"/>
    <col min="11" max="11" width="5.6640625" hidden="1" customWidth="1"/>
    <col min="12" max="12" width="0.5546875" hidden="1" customWidth="1"/>
    <col min="13" max="13" width="7.6640625" customWidth="1"/>
    <col min="14" max="14" width="8.88671875" style="38"/>
  </cols>
  <sheetData>
    <row r="2" spans="1:13" ht="22.5">
      <c r="A2" s="211" t="s">
        <v>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3"/>
    </row>
    <row r="3" spans="1:13" ht="17.100000000000001" customHeight="1">
      <c r="A3" s="214" t="s">
        <v>9</v>
      </c>
      <c r="B3" s="42" t="s">
        <v>10</v>
      </c>
      <c r="C3" s="215" t="s">
        <v>22</v>
      </c>
      <c r="D3" s="217" t="s">
        <v>11</v>
      </c>
      <c r="E3" s="42" t="s">
        <v>12</v>
      </c>
      <c r="F3" s="42" t="s">
        <v>13</v>
      </c>
      <c r="G3" s="217" t="s">
        <v>14</v>
      </c>
      <c r="H3" s="217"/>
      <c r="I3" s="217" t="s">
        <v>2</v>
      </c>
      <c r="J3" s="217"/>
      <c r="K3" s="217" t="s">
        <v>15</v>
      </c>
      <c r="L3" s="217"/>
      <c r="M3" s="218" t="s">
        <v>16</v>
      </c>
    </row>
    <row r="4" spans="1:13" ht="17.100000000000001" customHeight="1">
      <c r="A4" s="209"/>
      <c r="B4" s="44" t="s">
        <v>104</v>
      </c>
      <c r="C4" s="216"/>
      <c r="D4" s="210"/>
      <c r="E4" s="44" t="s">
        <v>17</v>
      </c>
      <c r="F4" s="44" t="s">
        <v>18</v>
      </c>
      <c r="G4" s="44" t="s">
        <v>19</v>
      </c>
      <c r="H4" s="44" t="s">
        <v>20</v>
      </c>
      <c r="I4" s="44" t="s">
        <v>3</v>
      </c>
      <c r="J4" s="44" t="s">
        <v>4</v>
      </c>
      <c r="K4" s="210" t="s">
        <v>21</v>
      </c>
      <c r="L4" s="210"/>
      <c r="M4" s="219"/>
    </row>
    <row r="5" spans="1:13" ht="18" customHeight="1">
      <c r="A5" s="41">
        <f>ROW()-4</f>
        <v>1</v>
      </c>
      <c r="B5" s="34" t="str">
        <f t="shared" ref="B5:B24" si="0">VLOOKUP($A5,코드,13,FALSE)</f>
        <v>의신면 만길리</v>
      </c>
      <c r="C5" s="98" t="str">
        <f t="shared" ref="C5:C24" si="1">VLOOKUP($A5,코드,3,FALSE)</f>
        <v>산 99 임</v>
      </c>
      <c r="D5" s="34" t="str">
        <f t="shared" ref="D5:D24" si="2">VLOOKUP($A5,코드,11,FALSE)</f>
        <v>임야</v>
      </c>
      <c r="E5" s="36">
        <f t="shared" ref="E5:E24" si="3">VLOOKUP($A5,코드,5,FALSE)</f>
        <v>11204</v>
      </c>
      <c r="F5" s="102">
        <f t="shared" ref="F5:F24" si="4">VLOOKUP($A5,코드,10,FALSE)</f>
        <v>3720</v>
      </c>
      <c r="G5" s="40" t="str">
        <f t="shared" ref="G5:G24" si="5">VLOOKUP($A5,코드,15,FALSE)</f>
        <v>광주시 북구 중흥동  335-39</v>
      </c>
      <c r="H5" s="42" t="str">
        <f t="shared" ref="H5:H24" si="6">VLOOKUP($A5,코드,8,FALSE)</f>
        <v>조명 외 1인</v>
      </c>
      <c r="I5" s="114"/>
      <c r="J5" s="114"/>
      <c r="K5" s="42"/>
      <c r="L5" s="42"/>
      <c r="M5" s="43"/>
    </row>
    <row r="6" spans="1:13" ht="18" customHeight="1">
      <c r="A6" s="191">
        <f t="shared" ref="A6:A24" si="7">ROW()-4</f>
        <v>2</v>
      </c>
      <c r="B6" s="34" t="str">
        <f t="shared" si="0"/>
        <v>의신면 만길리</v>
      </c>
      <c r="C6" s="98" t="str">
        <f t="shared" si="1"/>
        <v>산 98 임</v>
      </c>
      <c r="D6" s="34" t="str">
        <f t="shared" si="2"/>
        <v>임야</v>
      </c>
      <c r="E6" s="36">
        <f t="shared" si="3"/>
        <v>12215</v>
      </c>
      <c r="F6" s="102">
        <f t="shared" si="4"/>
        <v>70</v>
      </c>
      <c r="G6" s="40" t="str">
        <f t="shared" si="5"/>
        <v>의신면 만길리 145</v>
      </c>
      <c r="H6" s="192" t="str">
        <f t="shared" si="6"/>
        <v>김혈영</v>
      </c>
      <c r="I6" s="114"/>
      <c r="J6" s="114"/>
      <c r="K6" s="192"/>
      <c r="L6" s="192"/>
      <c r="M6" s="193"/>
    </row>
    <row r="7" spans="1:13" ht="18" customHeight="1">
      <c r="A7" s="191">
        <f t="shared" si="7"/>
        <v>3</v>
      </c>
      <c r="B7" s="34" t="str">
        <f t="shared" si="0"/>
        <v/>
      </c>
      <c r="C7" s="98">
        <f t="shared" si="1"/>
        <v>0</v>
      </c>
      <c r="D7" s="34" t="str">
        <f t="shared" si="2"/>
        <v/>
      </c>
      <c r="E7" s="36">
        <f t="shared" si="3"/>
        <v>0</v>
      </c>
      <c r="F7" s="102">
        <f t="shared" si="4"/>
        <v>0</v>
      </c>
      <c r="G7" s="40" t="str">
        <f t="shared" si="5"/>
        <v/>
      </c>
      <c r="H7" s="192">
        <f t="shared" si="6"/>
        <v>0</v>
      </c>
      <c r="I7" s="114"/>
      <c r="J7" s="114"/>
      <c r="K7" s="192"/>
      <c r="L7" s="192"/>
      <c r="M7" s="193"/>
    </row>
    <row r="8" spans="1:13" ht="18" customHeight="1">
      <c r="A8" s="191">
        <f t="shared" si="7"/>
        <v>4</v>
      </c>
      <c r="B8" s="34" t="str">
        <f t="shared" si="0"/>
        <v/>
      </c>
      <c r="C8" s="98">
        <f t="shared" si="1"/>
        <v>0</v>
      </c>
      <c r="D8" s="34" t="str">
        <f t="shared" si="2"/>
        <v/>
      </c>
      <c r="E8" s="36">
        <f t="shared" si="3"/>
        <v>0</v>
      </c>
      <c r="F8" s="102">
        <f t="shared" si="4"/>
        <v>0</v>
      </c>
      <c r="G8" s="40" t="str">
        <f t="shared" si="5"/>
        <v/>
      </c>
      <c r="H8" s="192">
        <f t="shared" si="6"/>
        <v>0</v>
      </c>
      <c r="I8" s="114"/>
      <c r="J8" s="114"/>
      <c r="K8" s="192"/>
      <c r="L8" s="192"/>
      <c r="M8" s="193"/>
    </row>
    <row r="9" spans="1:13" ht="18" customHeight="1">
      <c r="A9" s="191">
        <f t="shared" si="7"/>
        <v>5</v>
      </c>
      <c r="B9" s="34" t="str">
        <f t="shared" si="0"/>
        <v/>
      </c>
      <c r="C9" s="98">
        <f t="shared" si="1"/>
        <v>0</v>
      </c>
      <c r="D9" s="34" t="str">
        <f t="shared" si="2"/>
        <v/>
      </c>
      <c r="E9" s="36">
        <f t="shared" si="3"/>
        <v>0</v>
      </c>
      <c r="F9" s="102">
        <f t="shared" si="4"/>
        <v>0</v>
      </c>
      <c r="G9" s="40" t="str">
        <f t="shared" si="5"/>
        <v/>
      </c>
      <c r="H9" s="192">
        <f t="shared" si="6"/>
        <v>0</v>
      </c>
      <c r="I9" s="114"/>
      <c r="J9" s="114"/>
      <c r="K9" s="192"/>
      <c r="L9" s="192"/>
      <c r="M9" s="193"/>
    </row>
    <row r="10" spans="1:13" ht="18" customHeight="1">
      <c r="A10" s="191">
        <f t="shared" si="7"/>
        <v>6</v>
      </c>
      <c r="B10" s="34" t="str">
        <f t="shared" si="0"/>
        <v/>
      </c>
      <c r="C10" s="98">
        <f t="shared" si="1"/>
        <v>0</v>
      </c>
      <c r="D10" s="34" t="str">
        <f t="shared" si="2"/>
        <v/>
      </c>
      <c r="E10" s="36">
        <f t="shared" si="3"/>
        <v>0</v>
      </c>
      <c r="F10" s="102">
        <f t="shared" si="4"/>
        <v>0</v>
      </c>
      <c r="G10" s="40" t="str">
        <f t="shared" si="5"/>
        <v/>
      </c>
      <c r="H10" s="192">
        <f t="shared" si="6"/>
        <v>0</v>
      </c>
      <c r="I10" s="114"/>
      <c r="J10" s="114"/>
      <c r="K10" s="192"/>
      <c r="L10" s="192"/>
      <c r="M10" s="193"/>
    </row>
    <row r="11" spans="1:13" ht="18" customHeight="1">
      <c r="A11" s="191">
        <f t="shared" si="7"/>
        <v>7</v>
      </c>
      <c r="B11" s="34" t="str">
        <f t="shared" si="0"/>
        <v/>
      </c>
      <c r="C11" s="98">
        <f t="shared" si="1"/>
        <v>0</v>
      </c>
      <c r="D11" s="34" t="str">
        <f t="shared" si="2"/>
        <v/>
      </c>
      <c r="E11" s="36">
        <f t="shared" si="3"/>
        <v>0</v>
      </c>
      <c r="F11" s="102">
        <f t="shared" si="4"/>
        <v>0</v>
      </c>
      <c r="G11" s="40" t="str">
        <f t="shared" si="5"/>
        <v/>
      </c>
      <c r="H11" s="192">
        <f t="shared" si="6"/>
        <v>0</v>
      </c>
      <c r="I11" s="114"/>
      <c r="J11" s="114"/>
      <c r="K11" s="192"/>
      <c r="L11" s="192"/>
      <c r="M11" s="193"/>
    </row>
    <row r="12" spans="1:13" ht="18" customHeight="1">
      <c r="A12" s="191">
        <f t="shared" si="7"/>
        <v>8</v>
      </c>
      <c r="B12" s="34" t="str">
        <f t="shared" si="0"/>
        <v/>
      </c>
      <c r="C12" s="98">
        <f t="shared" si="1"/>
        <v>0</v>
      </c>
      <c r="D12" s="34" t="str">
        <f t="shared" si="2"/>
        <v/>
      </c>
      <c r="E12" s="36">
        <f t="shared" si="3"/>
        <v>0</v>
      </c>
      <c r="F12" s="102">
        <f t="shared" si="4"/>
        <v>0</v>
      </c>
      <c r="G12" s="40" t="str">
        <f t="shared" si="5"/>
        <v/>
      </c>
      <c r="H12" s="192">
        <f t="shared" si="6"/>
        <v>0</v>
      </c>
      <c r="I12" s="114"/>
      <c r="J12" s="114"/>
      <c r="K12" s="192"/>
      <c r="L12" s="192"/>
      <c r="M12" s="193"/>
    </row>
    <row r="13" spans="1:13" ht="18" customHeight="1">
      <c r="A13" s="191">
        <f t="shared" si="7"/>
        <v>9</v>
      </c>
      <c r="B13" s="34" t="str">
        <f t="shared" si="0"/>
        <v/>
      </c>
      <c r="C13" s="98">
        <f t="shared" si="1"/>
        <v>0</v>
      </c>
      <c r="D13" s="34" t="str">
        <f t="shared" si="2"/>
        <v/>
      </c>
      <c r="E13" s="36">
        <f t="shared" si="3"/>
        <v>0</v>
      </c>
      <c r="F13" s="102">
        <f t="shared" si="4"/>
        <v>0</v>
      </c>
      <c r="G13" s="40" t="str">
        <f t="shared" si="5"/>
        <v/>
      </c>
      <c r="H13" s="192">
        <f t="shared" si="6"/>
        <v>0</v>
      </c>
      <c r="I13" s="114"/>
      <c r="J13" s="114"/>
      <c r="K13" s="192"/>
      <c r="L13" s="192"/>
      <c r="M13" s="193"/>
    </row>
    <row r="14" spans="1:13" ht="18" customHeight="1">
      <c r="A14" s="191">
        <f t="shared" si="7"/>
        <v>10</v>
      </c>
      <c r="B14" s="34" t="str">
        <f t="shared" si="0"/>
        <v/>
      </c>
      <c r="C14" s="98">
        <f t="shared" si="1"/>
        <v>0</v>
      </c>
      <c r="D14" s="34" t="str">
        <f t="shared" si="2"/>
        <v/>
      </c>
      <c r="E14" s="36">
        <f t="shared" si="3"/>
        <v>0</v>
      </c>
      <c r="F14" s="102">
        <f t="shared" si="4"/>
        <v>0</v>
      </c>
      <c r="G14" s="40" t="str">
        <f t="shared" si="5"/>
        <v/>
      </c>
      <c r="H14" s="192">
        <f t="shared" si="6"/>
        <v>0</v>
      </c>
      <c r="I14" s="114"/>
      <c r="J14" s="114"/>
      <c r="K14" s="192"/>
      <c r="L14" s="192"/>
      <c r="M14" s="193"/>
    </row>
    <row r="15" spans="1:13" ht="18" customHeight="1">
      <c r="A15" s="191">
        <f t="shared" si="7"/>
        <v>11</v>
      </c>
      <c r="B15" s="34" t="str">
        <f t="shared" si="0"/>
        <v/>
      </c>
      <c r="C15" s="98">
        <f t="shared" si="1"/>
        <v>0</v>
      </c>
      <c r="D15" s="34" t="str">
        <f t="shared" si="2"/>
        <v/>
      </c>
      <c r="E15" s="36">
        <f t="shared" si="3"/>
        <v>0</v>
      </c>
      <c r="F15" s="102">
        <f t="shared" si="4"/>
        <v>0</v>
      </c>
      <c r="G15" s="40"/>
      <c r="H15" s="192">
        <f t="shared" si="6"/>
        <v>0</v>
      </c>
      <c r="I15" s="114"/>
      <c r="J15" s="114"/>
      <c r="K15" s="192"/>
      <c r="L15" s="192"/>
      <c r="M15" s="193"/>
    </row>
    <row r="16" spans="1:13" ht="18" customHeight="1">
      <c r="A16" s="191">
        <f t="shared" si="7"/>
        <v>12</v>
      </c>
      <c r="B16" s="34" t="str">
        <f t="shared" si="0"/>
        <v/>
      </c>
      <c r="C16" s="98">
        <f t="shared" si="1"/>
        <v>0</v>
      </c>
      <c r="D16" s="34" t="str">
        <f t="shared" si="2"/>
        <v/>
      </c>
      <c r="E16" s="36">
        <f t="shared" si="3"/>
        <v>0</v>
      </c>
      <c r="F16" s="102">
        <f t="shared" si="4"/>
        <v>0</v>
      </c>
      <c r="G16" s="40" t="str">
        <f t="shared" si="5"/>
        <v/>
      </c>
      <c r="H16" s="192">
        <f t="shared" si="6"/>
        <v>0</v>
      </c>
      <c r="I16" s="114"/>
      <c r="J16" s="114"/>
      <c r="K16" s="192"/>
      <c r="L16" s="192"/>
      <c r="M16" s="193"/>
    </row>
    <row r="17" spans="1:14" ht="18" customHeight="1">
      <c r="A17" s="191">
        <f t="shared" si="7"/>
        <v>13</v>
      </c>
      <c r="B17" s="34" t="str">
        <f t="shared" si="0"/>
        <v/>
      </c>
      <c r="C17" s="98">
        <f t="shared" si="1"/>
        <v>0</v>
      </c>
      <c r="D17" s="34" t="str">
        <f t="shared" si="2"/>
        <v/>
      </c>
      <c r="E17" s="36">
        <f t="shared" si="3"/>
        <v>0</v>
      </c>
      <c r="F17" s="102">
        <f t="shared" si="4"/>
        <v>0</v>
      </c>
      <c r="G17" s="40" t="str">
        <f t="shared" si="5"/>
        <v/>
      </c>
      <c r="H17" s="192">
        <f t="shared" si="6"/>
        <v>0</v>
      </c>
      <c r="I17" s="114"/>
      <c r="J17" s="114"/>
      <c r="K17" s="192"/>
      <c r="L17" s="192"/>
      <c r="M17" s="193"/>
    </row>
    <row r="18" spans="1:14" ht="18" customHeight="1">
      <c r="A18" s="191">
        <f t="shared" si="7"/>
        <v>14</v>
      </c>
      <c r="B18" s="34" t="str">
        <f t="shared" si="0"/>
        <v/>
      </c>
      <c r="C18" s="98">
        <f t="shared" si="1"/>
        <v>0</v>
      </c>
      <c r="D18" s="34" t="str">
        <f t="shared" si="2"/>
        <v/>
      </c>
      <c r="E18" s="36">
        <f t="shared" si="3"/>
        <v>0</v>
      </c>
      <c r="F18" s="102">
        <f t="shared" si="4"/>
        <v>0</v>
      </c>
      <c r="G18" s="40" t="str">
        <f t="shared" si="5"/>
        <v/>
      </c>
      <c r="H18" s="192">
        <f t="shared" si="6"/>
        <v>0</v>
      </c>
      <c r="I18" s="114"/>
      <c r="J18" s="114"/>
      <c r="K18" s="192"/>
      <c r="L18" s="192"/>
      <c r="M18" s="193"/>
    </row>
    <row r="19" spans="1:14" ht="18" customHeight="1">
      <c r="A19" s="191">
        <f t="shared" si="7"/>
        <v>15</v>
      </c>
      <c r="B19" s="34" t="str">
        <f t="shared" si="0"/>
        <v/>
      </c>
      <c r="C19" s="98">
        <f t="shared" si="1"/>
        <v>0</v>
      </c>
      <c r="D19" s="34" t="str">
        <f t="shared" si="2"/>
        <v/>
      </c>
      <c r="E19" s="36">
        <f t="shared" si="3"/>
        <v>0</v>
      </c>
      <c r="F19" s="102">
        <f t="shared" si="4"/>
        <v>0</v>
      </c>
      <c r="G19" s="40" t="str">
        <f t="shared" si="5"/>
        <v/>
      </c>
      <c r="H19" s="192">
        <f t="shared" si="6"/>
        <v>0</v>
      </c>
      <c r="I19" s="114"/>
      <c r="J19" s="114"/>
      <c r="K19" s="192"/>
      <c r="L19" s="192"/>
      <c r="M19" s="193"/>
    </row>
    <row r="20" spans="1:14" s="105" customFormat="1" ht="18" customHeight="1">
      <c r="A20" s="191">
        <f t="shared" si="7"/>
        <v>16</v>
      </c>
      <c r="B20" s="34" t="str">
        <f t="shared" si="0"/>
        <v/>
      </c>
      <c r="C20" s="98">
        <f t="shared" si="1"/>
        <v>0</v>
      </c>
      <c r="D20" s="34" t="str">
        <f t="shared" si="2"/>
        <v/>
      </c>
      <c r="E20" s="36">
        <f t="shared" si="3"/>
        <v>0</v>
      </c>
      <c r="F20" s="102">
        <f t="shared" si="4"/>
        <v>0</v>
      </c>
      <c r="G20" s="40" t="str">
        <f t="shared" si="5"/>
        <v/>
      </c>
      <c r="H20" s="192">
        <f t="shared" si="6"/>
        <v>0</v>
      </c>
      <c r="I20" s="114"/>
      <c r="J20" s="114"/>
      <c r="K20" s="192"/>
      <c r="L20" s="192"/>
      <c r="M20" s="193"/>
      <c r="N20" s="100"/>
    </row>
    <row r="21" spans="1:14" ht="18" customHeight="1">
      <c r="A21" s="191">
        <f t="shared" si="7"/>
        <v>17</v>
      </c>
      <c r="B21" s="34" t="str">
        <f t="shared" si="0"/>
        <v/>
      </c>
      <c r="C21" s="98">
        <f t="shared" si="1"/>
        <v>0</v>
      </c>
      <c r="D21" s="34" t="str">
        <f t="shared" si="2"/>
        <v/>
      </c>
      <c r="E21" s="36">
        <f t="shared" si="3"/>
        <v>0</v>
      </c>
      <c r="F21" s="102">
        <f t="shared" si="4"/>
        <v>0</v>
      </c>
      <c r="G21" s="40" t="str">
        <f t="shared" si="5"/>
        <v/>
      </c>
      <c r="H21" s="192">
        <f t="shared" si="6"/>
        <v>0</v>
      </c>
      <c r="I21" s="114"/>
      <c r="J21" s="114"/>
      <c r="K21" s="192"/>
      <c r="L21" s="192"/>
      <c r="M21" s="193"/>
    </row>
    <row r="22" spans="1:14" ht="18" customHeight="1">
      <c r="A22" s="191">
        <f t="shared" si="7"/>
        <v>18</v>
      </c>
      <c r="B22" s="34" t="str">
        <f t="shared" si="0"/>
        <v/>
      </c>
      <c r="C22" s="98">
        <f t="shared" si="1"/>
        <v>0</v>
      </c>
      <c r="D22" s="34" t="str">
        <f t="shared" si="2"/>
        <v/>
      </c>
      <c r="E22" s="36">
        <f t="shared" si="3"/>
        <v>0</v>
      </c>
      <c r="F22" s="102">
        <f t="shared" si="4"/>
        <v>0</v>
      </c>
      <c r="G22" s="40" t="str">
        <f t="shared" si="5"/>
        <v/>
      </c>
      <c r="H22" s="192">
        <f t="shared" si="6"/>
        <v>0</v>
      </c>
      <c r="I22" s="114"/>
      <c r="J22" s="114"/>
      <c r="K22" s="192"/>
      <c r="L22" s="192"/>
      <c r="M22" s="193"/>
    </row>
    <row r="23" spans="1:14" ht="18" customHeight="1">
      <c r="A23" s="191">
        <f t="shared" si="7"/>
        <v>19</v>
      </c>
      <c r="B23" s="34" t="str">
        <f t="shared" si="0"/>
        <v/>
      </c>
      <c r="C23" s="98">
        <f t="shared" si="1"/>
        <v>0</v>
      </c>
      <c r="D23" s="34" t="str">
        <f t="shared" si="2"/>
        <v/>
      </c>
      <c r="E23" s="36">
        <f t="shared" si="3"/>
        <v>0</v>
      </c>
      <c r="F23" s="102">
        <f t="shared" si="4"/>
        <v>0</v>
      </c>
      <c r="G23" s="40" t="str">
        <f t="shared" si="5"/>
        <v/>
      </c>
      <c r="H23" s="192">
        <f t="shared" si="6"/>
        <v>0</v>
      </c>
      <c r="I23" s="114"/>
      <c r="J23" s="114"/>
      <c r="K23" s="192"/>
      <c r="L23" s="192"/>
      <c r="M23" s="193"/>
    </row>
    <row r="24" spans="1:14" ht="18" customHeight="1">
      <c r="A24" s="191">
        <f t="shared" si="7"/>
        <v>20</v>
      </c>
      <c r="B24" s="34" t="str">
        <f t="shared" si="0"/>
        <v/>
      </c>
      <c r="C24" s="98">
        <f t="shared" si="1"/>
        <v>0</v>
      </c>
      <c r="D24" s="34" t="str">
        <f t="shared" si="2"/>
        <v/>
      </c>
      <c r="E24" s="36">
        <f t="shared" si="3"/>
        <v>0</v>
      </c>
      <c r="F24" s="102">
        <f t="shared" si="4"/>
        <v>0</v>
      </c>
      <c r="G24" s="40" t="str">
        <f t="shared" si="5"/>
        <v/>
      </c>
      <c r="H24" s="192">
        <f t="shared" si="6"/>
        <v>0</v>
      </c>
      <c r="I24" s="114"/>
      <c r="J24" s="114"/>
      <c r="K24" s="192"/>
      <c r="L24" s="192"/>
      <c r="M24" s="193"/>
    </row>
    <row r="25" spans="1:14" ht="18" customHeight="1">
      <c r="A25" s="209" t="s">
        <v>110</v>
      </c>
      <c r="B25" s="210"/>
      <c r="C25" s="210"/>
      <c r="D25" s="210"/>
      <c r="E25" s="210"/>
      <c r="F25" s="95">
        <f>SUM(F5:F24)</f>
        <v>3790</v>
      </c>
      <c r="G25" s="44"/>
      <c r="H25" s="44"/>
      <c r="I25" s="115"/>
      <c r="J25" s="115"/>
      <c r="K25" s="44"/>
      <c r="L25" s="44"/>
      <c r="M25" s="45"/>
    </row>
    <row r="26" spans="1:14" ht="18" customHeight="1">
      <c r="A26" s="209" t="s">
        <v>117</v>
      </c>
      <c r="B26" s="210"/>
      <c r="C26" s="210"/>
      <c r="D26" s="210"/>
      <c r="E26" s="210"/>
      <c r="F26" s="95">
        <f>SUM(F25)</f>
        <v>3790</v>
      </c>
      <c r="G26" s="44"/>
      <c r="H26" s="44"/>
      <c r="I26" s="46"/>
      <c r="J26" s="46"/>
      <c r="K26" s="44"/>
      <c r="L26" s="44"/>
      <c r="M26" s="45"/>
    </row>
  </sheetData>
  <mergeCells count="11">
    <mergeCell ref="A26:E26"/>
    <mergeCell ref="A2:M2"/>
    <mergeCell ref="A3:A4"/>
    <mergeCell ref="C3:C4"/>
    <mergeCell ref="D3:D4"/>
    <mergeCell ref="G3:H3"/>
    <mergeCell ref="I3:J3"/>
    <mergeCell ref="K3:L3"/>
    <mergeCell ref="M3:M4"/>
    <mergeCell ref="K4:L4"/>
    <mergeCell ref="A25:E25"/>
  </mergeCells>
  <phoneticPr fontId="2" type="noConversion"/>
  <printOptions horizontalCentered="1"/>
  <pageMargins left="0.70866141732283472" right="0.47244094488188981" top="0.98425196850393704" bottom="0.98425196850393704" header="0.51181102362204722" footer="0.51181102362204722"/>
  <pageSetup paperSize="9" scale="96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"/>
  <dimension ref="A1:I20"/>
  <sheetViews>
    <sheetView workbookViewId="0">
      <selection activeCell="I19" sqref="I19"/>
    </sheetView>
  </sheetViews>
  <sheetFormatPr defaultRowHeight="13.5"/>
  <cols>
    <col min="1" max="4" width="8.88671875" style="2"/>
    <col min="5" max="5" width="8.88671875" style="6"/>
    <col min="6" max="6" width="8.88671875" style="7"/>
    <col min="7" max="8" width="8.88671875" style="2"/>
    <col min="9" max="9" width="22.6640625" style="2" customWidth="1"/>
    <col min="10" max="16384" width="8.88671875" style="2"/>
  </cols>
  <sheetData>
    <row r="1" spans="1:9">
      <c r="A1" s="220" t="s">
        <v>44</v>
      </c>
      <c r="B1" s="220" t="s">
        <v>45</v>
      </c>
      <c r="C1" s="220"/>
      <c r="E1" s="3" t="s">
        <v>44</v>
      </c>
      <c r="F1" s="4" t="s">
        <v>46</v>
      </c>
      <c r="H1" s="1" t="s">
        <v>47</v>
      </c>
      <c r="I1" s="5">
        <f>COUNT(직접데이타입력!C7:C122)</f>
        <v>2</v>
      </c>
    </row>
    <row r="2" spans="1:9">
      <c r="A2" s="220"/>
      <c r="B2" s="1" t="s">
        <v>101</v>
      </c>
      <c r="C2" s="1" t="s">
        <v>48</v>
      </c>
      <c r="E2" s="26" t="s">
        <v>61</v>
      </c>
      <c r="F2" s="4" t="s">
        <v>49</v>
      </c>
    </row>
    <row r="3" spans="1:9">
      <c r="A3" s="1">
        <v>1</v>
      </c>
      <c r="B3" s="122" t="s">
        <v>171</v>
      </c>
      <c r="C3" s="106" t="s">
        <v>172</v>
      </c>
      <c r="E3" s="26" t="s">
        <v>62</v>
      </c>
      <c r="F3" s="4" t="s">
        <v>50</v>
      </c>
      <c r="H3" s="1" t="s">
        <v>51</v>
      </c>
      <c r="I3" s="27" t="s">
        <v>183</v>
      </c>
    </row>
    <row r="4" spans="1:9" ht="14.25" thickBot="1">
      <c r="A4" s="1">
        <v>2</v>
      </c>
      <c r="B4" s="122"/>
      <c r="C4" s="122"/>
      <c r="E4" s="26" t="s">
        <v>63</v>
      </c>
      <c r="F4" s="4" t="s">
        <v>52</v>
      </c>
    </row>
    <row r="5" spans="1:9">
      <c r="A5" s="1">
        <v>3</v>
      </c>
      <c r="B5" s="122"/>
      <c r="C5" s="122"/>
      <c r="E5" s="26" t="s">
        <v>64</v>
      </c>
      <c r="F5" s="4" t="s">
        <v>53</v>
      </c>
      <c r="H5" s="19" t="s">
        <v>54</v>
      </c>
      <c r="I5" s="20"/>
    </row>
    <row r="6" spans="1:9">
      <c r="A6" s="1">
        <v>4</v>
      </c>
      <c r="B6" s="122"/>
      <c r="C6" s="122"/>
      <c r="E6" s="26" t="s">
        <v>65</v>
      </c>
      <c r="F6" s="4" t="s">
        <v>55</v>
      </c>
      <c r="H6" s="21" t="s">
        <v>56</v>
      </c>
      <c r="I6" s="22"/>
    </row>
    <row r="7" spans="1:9">
      <c r="A7" s="1">
        <v>5</v>
      </c>
      <c r="B7" s="122"/>
      <c r="C7" s="122"/>
      <c r="E7" s="26" t="s">
        <v>66</v>
      </c>
      <c r="F7" s="4" t="s">
        <v>57</v>
      </c>
      <c r="H7" s="25" t="s">
        <v>58</v>
      </c>
      <c r="I7" s="22"/>
    </row>
    <row r="8" spans="1:9" ht="14.25" thickBot="1">
      <c r="A8" s="1">
        <v>6</v>
      </c>
      <c r="B8" s="122"/>
      <c r="C8" s="122"/>
      <c r="E8" s="26" t="s">
        <v>67</v>
      </c>
      <c r="F8" s="4" t="s">
        <v>70</v>
      </c>
      <c r="H8" s="23" t="s">
        <v>59</v>
      </c>
      <c r="I8" s="24"/>
    </row>
    <row r="9" spans="1:9">
      <c r="A9" s="1">
        <v>7</v>
      </c>
      <c r="B9" s="122"/>
      <c r="C9" s="122"/>
      <c r="E9" s="26" t="s">
        <v>68</v>
      </c>
      <c r="F9" s="4" t="s">
        <v>24</v>
      </c>
    </row>
    <row r="10" spans="1:9">
      <c r="A10" s="1"/>
      <c r="B10" s="122"/>
      <c r="C10" s="122"/>
      <c r="E10" s="26" t="s">
        <v>69</v>
      </c>
      <c r="F10" s="4" t="s">
        <v>60</v>
      </c>
    </row>
    <row r="11" spans="1:9">
      <c r="A11" s="1"/>
      <c r="B11" s="1"/>
      <c r="C11" s="1"/>
      <c r="E11" s="3" t="s">
        <v>72</v>
      </c>
      <c r="F11" s="4" t="s">
        <v>73</v>
      </c>
    </row>
    <row r="12" spans="1:9">
      <c r="A12" s="1"/>
      <c r="B12" s="1"/>
      <c r="C12" s="1"/>
      <c r="E12" s="3" t="s">
        <v>74</v>
      </c>
      <c r="F12" s="109" t="s">
        <v>111</v>
      </c>
    </row>
    <row r="13" spans="1:9">
      <c r="A13" s="1"/>
      <c r="B13" s="1"/>
      <c r="C13" s="1"/>
      <c r="E13" s="3" t="s">
        <v>7</v>
      </c>
      <c r="F13" s="109" t="s">
        <v>112</v>
      </c>
    </row>
    <row r="14" spans="1:9">
      <c r="A14" s="1"/>
      <c r="B14" s="1"/>
      <c r="C14" s="1"/>
      <c r="E14" s="3" t="s">
        <v>0</v>
      </c>
      <c r="F14" s="4" t="s">
        <v>1</v>
      </c>
    </row>
    <row r="15" spans="1:9">
      <c r="A15" s="1"/>
      <c r="B15" s="1"/>
      <c r="C15" s="1"/>
      <c r="E15" s="3" t="s">
        <v>102</v>
      </c>
      <c r="F15" s="109" t="s">
        <v>103</v>
      </c>
    </row>
    <row r="16" spans="1:9">
      <c r="A16" s="1"/>
      <c r="B16" s="1"/>
      <c r="C16" s="1"/>
      <c r="E16" s="3" t="s">
        <v>107</v>
      </c>
      <c r="F16" s="109" t="s">
        <v>115</v>
      </c>
    </row>
    <row r="17" spans="1:6">
      <c r="A17" s="1"/>
      <c r="B17" s="1"/>
      <c r="C17" s="1"/>
      <c r="E17" s="137" t="s">
        <v>143</v>
      </c>
      <c r="F17" s="138" t="s">
        <v>146</v>
      </c>
    </row>
    <row r="18" spans="1:6">
      <c r="A18" s="1"/>
      <c r="B18" s="1"/>
      <c r="C18" s="1"/>
      <c r="E18" s="137" t="s">
        <v>144</v>
      </c>
      <c r="F18" s="138" t="s">
        <v>147</v>
      </c>
    </row>
    <row r="19" spans="1:6">
      <c r="A19" s="1"/>
      <c r="B19" s="1"/>
      <c r="C19" s="1"/>
      <c r="E19" s="137" t="s">
        <v>145</v>
      </c>
      <c r="F19" s="138" t="s">
        <v>148</v>
      </c>
    </row>
    <row r="20" spans="1:6">
      <c r="A20" s="1"/>
      <c r="B20" s="1"/>
      <c r="C20" s="1"/>
      <c r="E20" s="137" t="s">
        <v>150</v>
      </c>
      <c r="F20" s="138" t="s">
        <v>149</v>
      </c>
    </row>
  </sheetData>
  <mergeCells count="2">
    <mergeCell ref="B1:C1"/>
    <mergeCell ref="A1:A2"/>
  </mergeCells>
  <phoneticPr fontId="2" type="noConversion"/>
  <hyperlinks>
    <hyperlink ref="H6" r:id="rId1" xr:uid="{00000000-0004-0000-0700-000000000000}"/>
  </hyperlinks>
  <pageMargins left="0.75" right="0.75" top="1" bottom="1" header="0.5" footer="0.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W398"/>
  <sheetViews>
    <sheetView showGridLines="0" view="pageBreakPreview" zoomScaleNormal="90" zoomScaleSheetLayoutView="100" workbookViewId="0">
      <pane xSplit="6" ySplit="6" topLeftCell="J7" activePane="bottomRight" state="frozen"/>
      <selection activeCell="I19" sqref="I19"/>
      <selection pane="topRight" activeCell="I19" sqref="I19"/>
      <selection pane="bottomLeft" activeCell="I19" sqref="I19"/>
      <selection pane="bottomRight" activeCell="I19" sqref="I19"/>
    </sheetView>
  </sheetViews>
  <sheetFormatPr defaultRowHeight="15" customHeight="1"/>
  <cols>
    <col min="1" max="1" width="5.44140625" style="14" customWidth="1"/>
    <col min="2" max="2" width="4.5546875" style="15" customWidth="1"/>
    <col min="3" max="3" width="3.88671875" style="15" customWidth="1"/>
    <col min="4" max="4" width="10.6640625" style="51" bestFit="1" customWidth="1"/>
    <col min="5" max="5" width="3.5546875" style="52" customWidth="1"/>
    <col min="6" max="6" width="9.109375" style="94" customWidth="1"/>
    <col min="7" max="7" width="35" style="53" bestFit="1" customWidth="1"/>
    <col min="8" max="8" width="23" style="52" customWidth="1"/>
    <col min="9" max="9" width="22.6640625" style="15" customWidth="1"/>
    <col min="10" max="10" width="10.21875" style="87" customWidth="1"/>
    <col min="11" max="11" width="7.44140625" style="14" customWidth="1"/>
    <col min="12" max="12" width="5.5546875" style="14" customWidth="1"/>
    <col min="13" max="13" width="7.109375" style="14" customWidth="1"/>
    <col min="14" max="14" width="12.33203125" style="53" customWidth="1"/>
    <col min="15" max="15" width="4.77734375" style="14" customWidth="1"/>
    <col min="16" max="16" width="22.88671875" style="53" customWidth="1"/>
    <col min="17" max="17" width="13.44140625" style="14" customWidth="1"/>
    <col min="18" max="18" width="31.88671875" style="14" customWidth="1"/>
    <col min="19" max="19" width="13.33203125" style="14" bestFit="1" customWidth="1"/>
    <col min="20" max="20" width="10.109375" style="14" bestFit="1" customWidth="1"/>
    <col min="21" max="21" width="4.21875" style="14" bestFit="1" customWidth="1"/>
    <col min="22" max="23" width="8.88671875" style="14"/>
    <col min="24" max="24" width="9.5546875" style="14" bestFit="1" customWidth="1"/>
    <col min="25" max="16384" width="8.88671875" style="14"/>
  </cols>
  <sheetData>
    <row r="1" spans="1:22" s="10" customFormat="1" ht="25.5" customHeight="1">
      <c r="A1" s="161"/>
      <c r="B1" s="74"/>
      <c r="C1" s="110" t="s">
        <v>152</v>
      </c>
      <c r="D1" s="75"/>
      <c r="E1" s="76"/>
      <c r="F1" s="88"/>
      <c r="G1" s="78"/>
      <c r="H1" s="76"/>
      <c r="I1" s="107"/>
      <c r="J1" s="83"/>
      <c r="K1" s="77"/>
      <c r="L1" s="77"/>
      <c r="M1" s="77"/>
      <c r="N1" s="78"/>
      <c r="O1" s="77"/>
      <c r="P1" s="78"/>
      <c r="Q1" s="77"/>
      <c r="R1" s="79"/>
      <c r="S1" s="161" t="b">
        <f>IF(R1="전","1",IF(R1="답","2",IF(R1="임","3",IF(R1="대","4",IF(R1="도","5",IF(R1="천","6",IF(R1="구","7",IF(R1="묘","8"))))))))</f>
        <v>0</v>
      </c>
    </row>
    <row r="2" spans="1:22" s="11" customFormat="1" ht="16.5" customHeight="1">
      <c r="A2" s="10"/>
      <c r="B2" s="80"/>
      <c r="C2" s="69" t="s">
        <v>116</v>
      </c>
      <c r="D2" s="70"/>
      <c r="E2" s="71"/>
      <c r="F2" s="89"/>
      <c r="G2" s="73"/>
      <c r="H2" s="71"/>
      <c r="I2" s="108"/>
      <c r="J2" s="84"/>
      <c r="K2" s="72"/>
      <c r="L2" s="72"/>
      <c r="M2" s="72"/>
      <c r="N2" s="73"/>
      <c r="O2" s="72"/>
      <c r="P2" s="73"/>
      <c r="Q2" s="72"/>
      <c r="R2" s="81"/>
    </row>
    <row r="3" spans="1:22" s="50" customFormat="1" ht="16.5" customHeight="1" thickBot="1">
      <c r="B3" s="55"/>
      <c r="C3" s="55"/>
      <c r="D3" s="65"/>
      <c r="E3" s="66"/>
      <c r="F3" s="90"/>
      <c r="G3" s="67"/>
      <c r="H3" s="66"/>
      <c r="I3" s="55"/>
      <c r="J3" s="85"/>
      <c r="K3" s="55"/>
      <c r="L3" s="55"/>
      <c r="M3" s="56"/>
      <c r="N3" s="57"/>
      <c r="O3" s="68"/>
      <c r="P3" s="58"/>
      <c r="Q3" s="82"/>
      <c r="R3" s="58"/>
    </row>
    <row r="4" spans="1:22" s="12" customFormat="1" ht="16.5" customHeight="1" thickTop="1">
      <c r="A4" s="54" t="s">
        <v>30</v>
      </c>
      <c r="B4" s="59" t="s">
        <v>31</v>
      </c>
      <c r="C4" s="59">
        <v>2</v>
      </c>
      <c r="D4" s="60">
        <v>3</v>
      </c>
      <c r="E4" s="61">
        <v>4</v>
      </c>
      <c r="F4" s="91">
        <v>5</v>
      </c>
      <c r="G4" s="59">
        <v>6</v>
      </c>
      <c r="H4" s="61">
        <v>7</v>
      </c>
      <c r="I4" s="59">
        <v>8</v>
      </c>
      <c r="J4" s="86">
        <v>9</v>
      </c>
      <c r="K4" s="59">
        <v>10</v>
      </c>
      <c r="L4" s="59">
        <v>11</v>
      </c>
      <c r="M4" s="59">
        <v>12</v>
      </c>
      <c r="N4" s="59">
        <v>13</v>
      </c>
      <c r="O4" s="59">
        <v>14</v>
      </c>
      <c r="P4" s="59">
        <v>15</v>
      </c>
      <c r="Q4" s="59">
        <v>16</v>
      </c>
      <c r="R4" s="59">
        <v>17</v>
      </c>
      <c r="S4" s="12">
        <v>18</v>
      </c>
      <c r="T4" s="12">
        <v>19</v>
      </c>
    </row>
    <row r="5" spans="1:22" ht="15" customHeight="1">
      <c r="A5" s="225" t="s">
        <v>106</v>
      </c>
      <c r="B5" s="226" t="s">
        <v>105</v>
      </c>
      <c r="C5" s="223" t="s">
        <v>28</v>
      </c>
      <c r="D5" s="223"/>
      <c r="E5" s="230" t="s">
        <v>26</v>
      </c>
      <c r="F5" s="92" t="s">
        <v>32</v>
      </c>
      <c r="G5" s="223" t="s">
        <v>33</v>
      </c>
      <c r="H5" s="223"/>
      <c r="I5" s="226" t="s">
        <v>27</v>
      </c>
      <c r="J5" s="228" t="s">
        <v>160</v>
      </c>
      <c r="K5" s="229"/>
      <c r="L5" s="223" t="s">
        <v>26</v>
      </c>
      <c r="M5" s="13" t="s">
        <v>34</v>
      </c>
      <c r="N5" s="226" t="s">
        <v>28</v>
      </c>
      <c r="O5" s="232" t="s">
        <v>35</v>
      </c>
      <c r="P5" s="223" t="s">
        <v>33</v>
      </c>
      <c r="Q5" s="221" t="s">
        <v>36</v>
      </c>
      <c r="R5" s="221" t="s">
        <v>37</v>
      </c>
    </row>
    <row r="6" spans="1:22" s="15" customFormat="1" ht="14.25" thickBot="1">
      <c r="A6" s="225"/>
      <c r="B6" s="227"/>
      <c r="C6" s="62" t="s">
        <v>38</v>
      </c>
      <c r="D6" s="63" t="s">
        <v>29</v>
      </c>
      <c r="E6" s="231"/>
      <c r="F6" s="93" t="s">
        <v>39</v>
      </c>
      <c r="G6" s="101"/>
      <c r="H6" s="49" t="s">
        <v>40</v>
      </c>
      <c r="I6" s="227"/>
      <c r="J6" s="117" t="s">
        <v>41</v>
      </c>
      <c r="K6" s="62" t="s">
        <v>42</v>
      </c>
      <c r="L6" s="224"/>
      <c r="M6" s="64" t="s">
        <v>25</v>
      </c>
      <c r="N6" s="227"/>
      <c r="O6" s="233"/>
      <c r="P6" s="224"/>
      <c r="Q6" s="222"/>
      <c r="R6" s="222"/>
      <c r="S6" s="123" t="s">
        <v>119</v>
      </c>
      <c r="T6" s="123" t="s">
        <v>120</v>
      </c>
      <c r="V6" s="123" t="s">
        <v>159</v>
      </c>
    </row>
    <row r="7" spans="1:22" s="150" customFormat="1" ht="14.25" thickTop="1">
      <c r="A7" s="150" t="str">
        <f>M7&amp;"-"&amp;IF(LENB(E7)=1,0&amp;E7,E7)</f>
        <v>1-03</v>
      </c>
      <c r="B7" s="166">
        <f>ROW()-6</f>
        <v>1</v>
      </c>
      <c r="C7" s="166">
        <v>1</v>
      </c>
      <c r="D7" s="166" t="s">
        <v>179</v>
      </c>
      <c r="E7" s="169" t="str">
        <f>IF(T7="전","1",IF(T7="답","2",IF(T7="임","3",IF(T7="대","4",IF(T7="도","5",IF(T7="유","10",IF(T7="구","7",IF(T7="종","15"))))))))</f>
        <v>3</v>
      </c>
      <c r="F7" s="170">
        <v>11204</v>
      </c>
      <c r="G7" s="171" t="s">
        <v>173</v>
      </c>
      <c r="H7" s="153" t="s">
        <v>174</v>
      </c>
      <c r="I7" s="166" t="s">
        <v>175</v>
      </c>
      <c r="J7" s="172">
        <v>3720</v>
      </c>
      <c r="K7" s="172">
        <f t="shared" ref="K7:K42" si="0">J7</f>
        <v>3720</v>
      </c>
      <c r="L7" s="166" t="str">
        <f>IF(C7="","",VLOOKUP(E7,지목,2,FALSE))</f>
        <v>임야</v>
      </c>
      <c r="M7" s="173">
        <f>IF(C7="","",IF(O7="부",2,IF(O7="시",2,IF(O7="군",2,IF(O7="청",2,IF(O7="도",2,IF(O7="사",2,1)))))))</f>
        <v>1</v>
      </c>
      <c r="N7" s="171" t="str">
        <f>IF(C7="","",VLOOKUP(Q7,토지소재지,2,FALSE)&amp;" "&amp;VLOOKUP(Q7,토지소재지,3,FALSE))</f>
        <v>의신면 만길리</v>
      </c>
      <c r="O7" s="166" t="str">
        <f>IF(ISBLANK(N7),"",IF(G7=0,"",RIGHT(G7,1)))</f>
        <v xml:space="preserve"> </v>
      </c>
      <c r="P7" s="171" t="str">
        <f>IF(C7="","",IF(OR(ISBLANK(G7),G7=""),VLOOKUP(C7,토지소재지,2,FALSE)&amp;" "&amp;VLOOKUP(C7,토지소재지,3,FALSE)&amp;" "&amp;H7,G7&amp;" "&amp;H7))</f>
        <v>광주시 북구 중흥동  335-39</v>
      </c>
      <c r="Q7" s="174">
        <f>IF(ISBLANK(C7),#REF!,C7)</f>
        <v>1</v>
      </c>
      <c r="R7" s="175" t="str">
        <f>IF(M7=2,"국유지",IF(LEN(I7)=3,LEFT(I7,1)&amp;" "&amp;RIGHT(I7,2),I7))</f>
        <v>조명 외 1인</v>
      </c>
      <c r="T7" s="150" t="s">
        <v>181</v>
      </c>
      <c r="U7" s="150" t="str">
        <f>IF(F7&gt;=K7,"OK","NO")</f>
        <v>OK</v>
      </c>
    </row>
    <row r="8" spans="1:22" s="150" customFormat="1" ht="13.5">
      <c r="A8" s="150" t="str">
        <f t="shared" ref="A8:A42" si="1">M8&amp;"-"&amp;IF(LENB(E8)=1,0&amp;E8,E8)</f>
        <v>1-03</v>
      </c>
      <c r="B8" s="166">
        <f t="shared" ref="B8:B42" si="2">ROW()-6</f>
        <v>2</v>
      </c>
      <c r="C8" s="166">
        <v>1</v>
      </c>
      <c r="D8" s="166" t="s">
        <v>180</v>
      </c>
      <c r="E8" s="169" t="str">
        <f t="shared" ref="E8:E42" si="3">IF(T8="전","1",IF(T8="답","2",IF(T8="임","3",IF(T8="대","4",IF(T8="도","5",IF(T8="유","10",IF(T8="구","7",IF(T8="종","15"))))))))</f>
        <v>3</v>
      </c>
      <c r="F8" s="170">
        <v>12215</v>
      </c>
      <c r="G8" s="171" t="s">
        <v>176</v>
      </c>
      <c r="H8" s="153" t="s">
        <v>177</v>
      </c>
      <c r="I8" s="166" t="s">
        <v>178</v>
      </c>
      <c r="J8" s="172">
        <v>70</v>
      </c>
      <c r="K8" s="172">
        <f t="shared" si="0"/>
        <v>70</v>
      </c>
      <c r="L8" s="166" t="str">
        <f t="shared" ref="L8:L42" si="4">IF(C8="","",VLOOKUP(E8,지목,2,FALSE))</f>
        <v>임야</v>
      </c>
      <c r="M8" s="173">
        <f t="shared" ref="M8:M42" si="5">IF(C8="","",IF(O8="부",2,IF(O8="시",2,IF(O8="군",2,IF(O8="청",2,IF(O8="도",2,IF(O8="사",2,1)))))))</f>
        <v>1</v>
      </c>
      <c r="N8" s="171" t="str">
        <f t="shared" ref="N8:N42" si="6">IF(C8="","",VLOOKUP(Q8,토지소재지,2,FALSE)&amp;" "&amp;VLOOKUP(Q8,토지소재지,3,FALSE))</f>
        <v>의신면 만길리</v>
      </c>
      <c r="O8" s="166" t="str">
        <f t="shared" ref="O8:O42" si="7">IF(ISBLANK(N8),"",IF(G8=0,"",RIGHT(G8,1)))</f>
        <v>리</v>
      </c>
      <c r="P8" s="171" t="str">
        <f t="shared" ref="P8:P42" si="8">IF(C8="","",IF(OR(ISBLANK(G8),G8=""),VLOOKUP(C8,토지소재지,2,FALSE)&amp;" "&amp;VLOOKUP(C8,토지소재지,3,FALSE)&amp;" "&amp;H8,G8&amp;" "&amp;H8))</f>
        <v>의신면 만길리 145</v>
      </c>
      <c r="Q8" s="174">
        <f>IF(ISBLANK(C8),#REF!,C8)</f>
        <v>1</v>
      </c>
      <c r="R8" s="175" t="str">
        <f t="shared" ref="R8:R42" si="9">IF(M8=2,"국유지",IF(LEN(I8)=3,LEFT(I8,1)&amp;" "&amp;RIGHT(I8,2),I8))</f>
        <v>김 혈영</v>
      </c>
      <c r="T8" s="150" t="s">
        <v>182</v>
      </c>
      <c r="U8" s="150" t="str">
        <f t="shared" ref="U8:U42" si="10">IF(F8&gt;=K8,"OK","NO")</f>
        <v>OK</v>
      </c>
    </row>
    <row r="9" spans="1:22" s="150" customFormat="1" ht="13.5">
      <c r="A9" s="150" t="str">
        <f t="shared" si="1"/>
        <v>-05</v>
      </c>
      <c r="B9" s="166">
        <f t="shared" si="2"/>
        <v>3</v>
      </c>
      <c r="C9" s="166"/>
      <c r="D9" s="166"/>
      <c r="E9" s="169" t="str">
        <f t="shared" si="3"/>
        <v>5</v>
      </c>
      <c r="F9" s="170"/>
      <c r="G9" s="171"/>
      <c r="H9" s="153"/>
      <c r="I9" s="166"/>
      <c r="J9" s="172"/>
      <c r="K9" s="172">
        <f t="shared" si="0"/>
        <v>0</v>
      </c>
      <c r="L9" s="166" t="str">
        <f t="shared" si="4"/>
        <v/>
      </c>
      <c r="M9" s="173" t="str">
        <f t="shared" si="5"/>
        <v/>
      </c>
      <c r="N9" s="171" t="str">
        <f t="shared" si="6"/>
        <v/>
      </c>
      <c r="O9" s="166" t="str">
        <f t="shared" si="7"/>
        <v/>
      </c>
      <c r="P9" s="171" t="str">
        <f t="shared" si="8"/>
        <v/>
      </c>
      <c r="Q9" s="174" t="e">
        <f>IF(ISBLANK(C9),#REF!,C9)</f>
        <v>#REF!</v>
      </c>
      <c r="R9" s="175">
        <f t="shared" si="9"/>
        <v>0</v>
      </c>
      <c r="T9" s="150" t="s">
        <v>161</v>
      </c>
      <c r="U9" s="150" t="str">
        <f t="shared" si="10"/>
        <v>OK</v>
      </c>
    </row>
    <row r="10" spans="1:22" s="150" customFormat="1" ht="13.5">
      <c r="A10" s="150" t="str">
        <f t="shared" si="1"/>
        <v>-01</v>
      </c>
      <c r="B10" s="166">
        <f t="shared" si="2"/>
        <v>4</v>
      </c>
      <c r="C10" s="166"/>
      <c r="D10" s="166"/>
      <c r="E10" s="169" t="str">
        <f t="shared" si="3"/>
        <v>1</v>
      </c>
      <c r="F10" s="170"/>
      <c r="G10" s="171"/>
      <c r="H10" s="153"/>
      <c r="I10" s="166"/>
      <c r="J10" s="172"/>
      <c r="K10" s="172">
        <f t="shared" si="0"/>
        <v>0</v>
      </c>
      <c r="L10" s="166" t="str">
        <f t="shared" si="4"/>
        <v/>
      </c>
      <c r="M10" s="173" t="str">
        <f t="shared" si="5"/>
        <v/>
      </c>
      <c r="N10" s="171" t="str">
        <f t="shared" si="6"/>
        <v/>
      </c>
      <c r="O10" s="166" t="str">
        <f t="shared" si="7"/>
        <v/>
      </c>
      <c r="P10" s="171" t="str">
        <f t="shared" si="8"/>
        <v/>
      </c>
      <c r="Q10" s="174" t="e">
        <f>IF(ISBLANK(C10),#REF!,C10)</f>
        <v>#REF!</v>
      </c>
      <c r="R10" s="175">
        <f t="shared" si="9"/>
        <v>0</v>
      </c>
      <c r="T10" s="150" t="s">
        <v>162</v>
      </c>
      <c r="U10" s="150" t="str">
        <f t="shared" si="10"/>
        <v>OK</v>
      </c>
    </row>
    <row r="11" spans="1:22" s="150" customFormat="1" ht="13.5">
      <c r="A11" s="150" t="str">
        <f t="shared" si="1"/>
        <v>-05</v>
      </c>
      <c r="B11" s="166">
        <f t="shared" si="2"/>
        <v>5</v>
      </c>
      <c r="C11" s="166"/>
      <c r="D11" s="166"/>
      <c r="E11" s="169" t="str">
        <f t="shared" si="3"/>
        <v>5</v>
      </c>
      <c r="F11" s="170"/>
      <c r="G11" s="171"/>
      <c r="H11" s="153"/>
      <c r="I11" s="166"/>
      <c r="J11" s="172"/>
      <c r="K11" s="172">
        <f t="shared" si="0"/>
        <v>0</v>
      </c>
      <c r="L11" s="166" t="str">
        <f t="shared" si="4"/>
        <v/>
      </c>
      <c r="M11" s="173" t="str">
        <f t="shared" si="5"/>
        <v/>
      </c>
      <c r="N11" s="171" t="str">
        <f t="shared" si="6"/>
        <v/>
      </c>
      <c r="O11" s="166" t="str">
        <f t="shared" si="7"/>
        <v/>
      </c>
      <c r="P11" s="171" t="str">
        <f t="shared" si="8"/>
        <v/>
      </c>
      <c r="Q11" s="174" t="e">
        <f>IF(ISBLANK(C11),#REF!,C11)</f>
        <v>#REF!</v>
      </c>
      <c r="R11" s="175">
        <f t="shared" si="9"/>
        <v>0</v>
      </c>
      <c r="T11" s="150" t="s">
        <v>161</v>
      </c>
      <c r="U11" s="150" t="str">
        <f t="shared" si="10"/>
        <v>OK</v>
      </c>
    </row>
    <row r="12" spans="1:22" s="150" customFormat="1" ht="13.5" customHeight="1">
      <c r="A12" s="150" t="str">
        <f t="shared" si="1"/>
        <v>-01</v>
      </c>
      <c r="B12" s="166">
        <f t="shared" si="2"/>
        <v>6</v>
      </c>
      <c r="C12" s="166"/>
      <c r="D12" s="166"/>
      <c r="E12" s="169" t="str">
        <f t="shared" si="3"/>
        <v>1</v>
      </c>
      <c r="F12" s="170"/>
      <c r="G12" s="171"/>
      <c r="H12" s="153"/>
      <c r="I12" s="166"/>
      <c r="J12" s="172"/>
      <c r="K12" s="172">
        <f t="shared" si="0"/>
        <v>0</v>
      </c>
      <c r="L12" s="166" t="str">
        <f t="shared" si="4"/>
        <v/>
      </c>
      <c r="M12" s="173" t="str">
        <f t="shared" si="5"/>
        <v/>
      </c>
      <c r="N12" s="171" t="str">
        <f t="shared" si="6"/>
        <v/>
      </c>
      <c r="O12" s="166" t="str">
        <f t="shared" si="7"/>
        <v/>
      </c>
      <c r="P12" s="171" t="str">
        <f t="shared" si="8"/>
        <v/>
      </c>
      <c r="Q12" s="174" t="e">
        <f>IF(ISBLANK(C12),#REF!,C12)</f>
        <v>#REF!</v>
      </c>
      <c r="R12" s="175">
        <f t="shared" si="9"/>
        <v>0</v>
      </c>
      <c r="T12" s="150" t="s">
        <v>75</v>
      </c>
      <c r="U12" s="150" t="str">
        <f t="shared" si="10"/>
        <v>OK</v>
      </c>
    </row>
    <row r="13" spans="1:22" s="150" customFormat="1" ht="13.5">
      <c r="A13" s="150" t="str">
        <f t="shared" si="1"/>
        <v>-05</v>
      </c>
      <c r="B13" s="166">
        <f t="shared" si="2"/>
        <v>7</v>
      </c>
      <c r="C13" s="166"/>
      <c r="D13" s="166"/>
      <c r="E13" s="169" t="str">
        <f t="shared" si="3"/>
        <v>5</v>
      </c>
      <c r="F13" s="170"/>
      <c r="G13" s="171"/>
      <c r="H13" s="153"/>
      <c r="I13" s="166"/>
      <c r="J13" s="172"/>
      <c r="K13" s="172">
        <f t="shared" si="0"/>
        <v>0</v>
      </c>
      <c r="L13" s="166" t="str">
        <f t="shared" si="4"/>
        <v/>
      </c>
      <c r="M13" s="173" t="str">
        <f t="shared" si="5"/>
        <v/>
      </c>
      <c r="N13" s="171" t="str">
        <f t="shared" si="6"/>
        <v/>
      </c>
      <c r="O13" s="166" t="str">
        <f t="shared" si="7"/>
        <v/>
      </c>
      <c r="P13" s="171" t="str">
        <f t="shared" si="8"/>
        <v/>
      </c>
      <c r="Q13" s="174" t="e">
        <f>IF(ISBLANK(C13),#REF!,C13)</f>
        <v>#REF!</v>
      </c>
      <c r="R13" s="175">
        <f t="shared" si="9"/>
        <v>0</v>
      </c>
      <c r="T13" s="150" t="s">
        <v>161</v>
      </c>
      <c r="U13" s="150" t="str">
        <f t="shared" si="10"/>
        <v>OK</v>
      </c>
    </row>
    <row r="14" spans="1:22" s="150" customFormat="1" ht="13.5">
      <c r="A14" s="150" t="str">
        <f t="shared" si="1"/>
        <v>-05</v>
      </c>
      <c r="B14" s="166">
        <f t="shared" si="2"/>
        <v>8</v>
      </c>
      <c r="C14" s="166"/>
      <c r="D14" s="166"/>
      <c r="E14" s="169" t="str">
        <f t="shared" si="3"/>
        <v>5</v>
      </c>
      <c r="F14" s="170"/>
      <c r="G14" s="171"/>
      <c r="H14" s="168"/>
      <c r="I14" s="166"/>
      <c r="J14" s="172"/>
      <c r="K14" s="172">
        <f t="shared" si="0"/>
        <v>0</v>
      </c>
      <c r="L14" s="166" t="str">
        <f t="shared" si="4"/>
        <v/>
      </c>
      <c r="M14" s="173" t="str">
        <f t="shared" si="5"/>
        <v/>
      </c>
      <c r="N14" s="171" t="str">
        <f t="shared" si="6"/>
        <v/>
      </c>
      <c r="O14" s="166" t="str">
        <f t="shared" si="7"/>
        <v/>
      </c>
      <c r="P14" s="171" t="str">
        <f t="shared" si="8"/>
        <v/>
      </c>
      <c r="Q14" s="174" t="e">
        <f>IF(ISBLANK(C14),#REF!,C14)</f>
        <v>#REF!</v>
      </c>
      <c r="R14" s="175">
        <f t="shared" si="9"/>
        <v>0</v>
      </c>
      <c r="T14" s="150" t="s">
        <v>161</v>
      </c>
      <c r="U14" s="150" t="str">
        <f t="shared" si="10"/>
        <v>OK</v>
      </c>
    </row>
    <row r="15" spans="1:22" s="177" customFormat="1" ht="13.5">
      <c r="A15" s="177" t="str">
        <f t="shared" si="1"/>
        <v>-01</v>
      </c>
      <c r="B15" s="178">
        <f t="shared" si="2"/>
        <v>9</v>
      </c>
      <c r="C15" s="178"/>
      <c r="D15" s="178"/>
      <c r="E15" s="179" t="str">
        <f t="shared" si="3"/>
        <v>1</v>
      </c>
      <c r="F15" s="180"/>
      <c r="G15" s="181"/>
      <c r="H15" s="182"/>
      <c r="I15" s="178"/>
      <c r="J15" s="183"/>
      <c r="K15" s="183">
        <f t="shared" si="0"/>
        <v>0</v>
      </c>
      <c r="L15" s="178" t="str">
        <f>IF(C15="","",VLOOKUP(E15,지목,2,FALSE))</f>
        <v/>
      </c>
      <c r="M15" s="184" t="str">
        <f t="shared" si="5"/>
        <v/>
      </c>
      <c r="N15" s="181" t="str">
        <f t="shared" si="6"/>
        <v/>
      </c>
      <c r="O15" s="178" t="str">
        <f t="shared" si="7"/>
        <v/>
      </c>
      <c r="P15" s="181" t="str">
        <f t="shared" si="8"/>
        <v/>
      </c>
      <c r="Q15" s="185" t="e">
        <f>IF(ISBLANK(C15),#REF!,C15)</f>
        <v>#REF!</v>
      </c>
      <c r="R15" s="186">
        <f t="shared" si="9"/>
        <v>0</v>
      </c>
      <c r="S15" s="177">
        <v>16500</v>
      </c>
      <c r="T15" s="177" t="s">
        <v>75</v>
      </c>
      <c r="U15" s="177" t="str">
        <f t="shared" si="10"/>
        <v>OK</v>
      </c>
    </row>
    <row r="16" spans="1:22" s="177" customFormat="1" ht="13.5">
      <c r="A16" s="177" t="str">
        <f t="shared" si="1"/>
        <v>-01</v>
      </c>
      <c r="B16" s="178">
        <f t="shared" si="2"/>
        <v>10</v>
      </c>
      <c r="C16" s="178"/>
      <c r="D16" s="178"/>
      <c r="E16" s="179" t="str">
        <f t="shared" si="3"/>
        <v>1</v>
      </c>
      <c r="F16" s="180"/>
      <c r="G16" s="187"/>
      <c r="H16" s="188"/>
      <c r="I16" s="178"/>
      <c r="J16" s="183"/>
      <c r="K16" s="183">
        <f t="shared" si="0"/>
        <v>0</v>
      </c>
      <c r="L16" s="178" t="str">
        <f t="shared" si="4"/>
        <v/>
      </c>
      <c r="M16" s="184" t="str">
        <f t="shared" si="5"/>
        <v/>
      </c>
      <c r="N16" s="181" t="str">
        <f t="shared" si="6"/>
        <v/>
      </c>
      <c r="O16" s="178" t="str">
        <f t="shared" si="7"/>
        <v/>
      </c>
      <c r="P16" s="181" t="str">
        <f t="shared" si="8"/>
        <v/>
      </c>
      <c r="Q16" s="185" t="e">
        <f>IF(ISBLANK(C16),#REF!,C16)</f>
        <v>#REF!</v>
      </c>
      <c r="R16" s="186">
        <f t="shared" si="9"/>
        <v>0</v>
      </c>
      <c r="S16" s="177">
        <v>16500</v>
      </c>
      <c r="T16" s="177" t="s">
        <v>75</v>
      </c>
      <c r="U16" s="177" t="str">
        <f t="shared" si="10"/>
        <v>OK</v>
      </c>
    </row>
    <row r="17" spans="1:21" s="177" customFormat="1" ht="13.5">
      <c r="A17" s="177" t="str">
        <f t="shared" si="1"/>
        <v>-03</v>
      </c>
      <c r="B17" s="178">
        <f t="shared" si="2"/>
        <v>11</v>
      </c>
      <c r="C17" s="178"/>
      <c r="D17" s="188"/>
      <c r="E17" s="179" t="str">
        <f t="shared" si="3"/>
        <v>3</v>
      </c>
      <c r="F17" s="180"/>
      <c r="G17" s="181"/>
      <c r="H17" s="182"/>
      <c r="I17" s="178"/>
      <c r="J17" s="183"/>
      <c r="K17" s="183">
        <f t="shared" si="0"/>
        <v>0</v>
      </c>
      <c r="L17" s="178" t="str">
        <f t="shared" si="4"/>
        <v/>
      </c>
      <c r="M17" s="184" t="str">
        <f t="shared" si="5"/>
        <v/>
      </c>
      <c r="N17" s="181" t="str">
        <f t="shared" si="6"/>
        <v/>
      </c>
      <c r="O17" s="178" t="str">
        <f t="shared" si="7"/>
        <v/>
      </c>
      <c r="P17" s="181" t="str">
        <f t="shared" si="8"/>
        <v/>
      </c>
      <c r="Q17" s="185" t="e">
        <f>IF(ISBLANK(C17),#REF!,C17)</f>
        <v>#REF!</v>
      </c>
      <c r="R17" s="186">
        <f t="shared" si="9"/>
        <v>0</v>
      </c>
      <c r="S17" s="177">
        <v>20000</v>
      </c>
      <c r="T17" s="177" t="s">
        <v>163</v>
      </c>
      <c r="U17" s="177" t="str">
        <f t="shared" si="10"/>
        <v>OK</v>
      </c>
    </row>
    <row r="18" spans="1:21" s="195" customFormat="1" ht="13.5">
      <c r="A18" s="195" t="str">
        <f t="shared" si="1"/>
        <v>-01</v>
      </c>
      <c r="B18" s="196">
        <f t="shared" si="2"/>
        <v>12</v>
      </c>
      <c r="C18" s="196"/>
      <c r="D18" s="200"/>
      <c r="E18" s="197" t="str">
        <f t="shared" si="3"/>
        <v>1</v>
      </c>
      <c r="F18" s="198"/>
      <c r="G18" s="199"/>
      <c r="H18" s="207"/>
      <c r="I18" s="196"/>
      <c r="J18" s="201"/>
      <c r="K18" s="201">
        <f t="shared" si="0"/>
        <v>0</v>
      </c>
      <c r="L18" s="196" t="str">
        <f t="shared" si="4"/>
        <v/>
      </c>
      <c r="M18" s="202" t="str">
        <f t="shared" si="5"/>
        <v/>
      </c>
      <c r="N18" s="199" t="str">
        <f t="shared" si="6"/>
        <v/>
      </c>
      <c r="O18" s="196" t="str">
        <f t="shared" si="7"/>
        <v/>
      </c>
      <c r="P18" s="199" t="str">
        <f t="shared" si="8"/>
        <v/>
      </c>
      <c r="Q18" s="203" t="e">
        <f>IF(ISBLANK(C18),#REF!,C18)</f>
        <v>#REF!</v>
      </c>
      <c r="R18" s="204">
        <f t="shared" si="9"/>
        <v>0</v>
      </c>
      <c r="S18" s="195">
        <v>19600</v>
      </c>
      <c r="T18" s="195" t="s">
        <v>75</v>
      </c>
      <c r="U18" s="195" t="str">
        <f t="shared" si="10"/>
        <v>OK</v>
      </c>
    </row>
    <row r="19" spans="1:21" s="150" customFormat="1" ht="13.5">
      <c r="A19" s="150" t="str">
        <f t="shared" si="1"/>
        <v>-05</v>
      </c>
      <c r="B19" s="166">
        <f t="shared" si="2"/>
        <v>13</v>
      </c>
      <c r="C19" s="166"/>
      <c r="D19" s="166"/>
      <c r="E19" s="169" t="str">
        <f t="shared" si="3"/>
        <v>5</v>
      </c>
      <c r="F19" s="170"/>
      <c r="G19" s="171"/>
      <c r="H19" s="153"/>
      <c r="I19" s="166"/>
      <c r="J19" s="172"/>
      <c r="K19" s="172">
        <f t="shared" si="0"/>
        <v>0</v>
      </c>
      <c r="L19" s="166" t="str">
        <f t="shared" si="4"/>
        <v/>
      </c>
      <c r="M19" s="173" t="str">
        <f t="shared" si="5"/>
        <v/>
      </c>
      <c r="N19" s="171" t="str">
        <f t="shared" si="6"/>
        <v/>
      </c>
      <c r="O19" s="166" t="str">
        <f t="shared" si="7"/>
        <v/>
      </c>
      <c r="P19" s="171" t="str">
        <f t="shared" si="8"/>
        <v/>
      </c>
      <c r="Q19" s="174" t="e">
        <f>IF(ISBLANK(C19),#REF!,C19)</f>
        <v>#REF!</v>
      </c>
      <c r="R19" s="175">
        <f t="shared" si="9"/>
        <v>0</v>
      </c>
      <c r="T19" s="150" t="s">
        <v>161</v>
      </c>
      <c r="U19" s="150" t="str">
        <f t="shared" si="10"/>
        <v>OK</v>
      </c>
    </row>
    <row r="20" spans="1:21" s="177" customFormat="1" ht="13.5">
      <c r="A20" s="177" t="str">
        <f t="shared" si="1"/>
        <v>-01</v>
      </c>
      <c r="B20" s="178">
        <f t="shared" si="2"/>
        <v>14</v>
      </c>
      <c r="C20" s="178"/>
      <c r="D20" s="189"/>
      <c r="E20" s="179" t="str">
        <f t="shared" si="3"/>
        <v>1</v>
      </c>
      <c r="F20" s="180"/>
      <c r="G20" s="181"/>
      <c r="H20" s="188"/>
      <c r="I20" s="178"/>
      <c r="J20" s="183"/>
      <c r="K20" s="183">
        <f t="shared" si="0"/>
        <v>0</v>
      </c>
      <c r="L20" s="178" t="str">
        <f t="shared" si="4"/>
        <v/>
      </c>
      <c r="M20" s="184" t="str">
        <f t="shared" si="5"/>
        <v/>
      </c>
      <c r="N20" s="181" t="str">
        <f t="shared" si="6"/>
        <v/>
      </c>
      <c r="O20" s="178" t="str">
        <f t="shared" si="7"/>
        <v/>
      </c>
      <c r="P20" s="181" t="str">
        <f t="shared" si="8"/>
        <v/>
      </c>
      <c r="Q20" s="185" t="e">
        <f>IF(ISBLANK(C20),#REF!,C20)</f>
        <v>#REF!</v>
      </c>
      <c r="R20" s="186">
        <f t="shared" si="9"/>
        <v>0</v>
      </c>
      <c r="S20" s="177">
        <v>51100</v>
      </c>
      <c r="T20" s="177" t="s">
        <v>75</v>
      </c>
      <c r="U20" s="177" t="str">
        <f t="shared" si="10"/>
        <v>OK</v>
      </c>
    </row>
    <row r="21" spans="1:21" s="150" customFormat="1" ht="13.5">
      <c r="A21" s="150" t="str">
        <f t="shared" si="1"/>
        <v>-05</v>
      </c>
      <c r="B21" s="166">
        <f t="shared" si="2"/>
        <v>15</v>
      </c>
      <c r="C21" s="166"/>
      <c r="D21" s="166"/>
      <c r="E21" s="169" t="str">
        <f t="shared" si="3"/>
        <v>5</v>
      </c>
      <c r="F21" s="170"/>
      <c r="G21" s="171"/>
      <c r="H21" s="153"/>
      <c r="I21" s="166"/>
      <c r="J21" s="172"/>
      <c r="K21" s="172">
        <f t="shared" si="0"/>
        <v>0</v>
      </c>
      <c r="L21" s="166" t="str">
        <f t="shared" si="4"/>
        <v/>
      </c>
      <c r="M21" s="173" t="str">
        <f t="shared" si="5"/>
        <v/>
      </c>
      <c r="N21" s="171" t="str">
        <f t="shared" si="6"/>
        <v/>
      </c>
      <c r="O21" s="166" t="str">
        <f t="shared" si="7"/>
        <v/>
      </c>
      <c r="P21" s="171" t="str">
        <f t="shared" si="8"/>
        <v/>
      </c>
      <c r="Q21" s="174" t="e">
        <f>IF(ISBLANK(C21),#REF!,C21)</f>
        <v>#REF!</v>
      </c>
      <c r="R21" s="175">
        <f t="shared" si="9"/>
        <v>0</v>
      </c>
      <c r="T21" s="150" t="s">
        <v>164</v>
      </c>
      <c r="U21" s="150" t="str">
        <f t="shared" si="10"/>
        <v>OK</v>
      </c>
    </row>
    <row r="22" spans="1:21" s="150" customFormat="1" ht="13.5" customHeight="1">
      <c r="A22" s="150" t="str">
        <f t="shared" si="1"/>
        <v>-05</v>
      </c>
      <c r="B22" s="166">
        <f t="shared" si="2"/>
        <v>16</v>
      </c>
      <c r="C22" s="166"/>
      <c r="D22" s="166"/>
      <c r="E22" s="169" t="str">
        <f t="shared" si="3"/>
        <v>5</v>
      </c>
      <c r="F22" s="170"/>
      <c r="G22" s="171"/>
      <c r="H22" s="153"/>
      <c r="I22" s="166"/>
      <c r="J22" s="172"/>
      <c r="K22" s="172">
        <f t="shared" si="0"/>
        <v>0</v>
      </c>
      <c r="L22" s="166" t="str">
        <f t="shared" si="4"/>
        <v/>
      </c>
      <c r="M22" s="173" t="str">
        <f t="shared" si="5"/>
        <v/>
      </c>
      <c r="N22" s="171" t="str">
        <f t="shared" si="6"/>
        <v/>
      </c>
      <c r="O22" s="166" t="str">
        <f t="shared" si="7"/>
        <v/>
      </c>
      <c r="P22" s="171" t="str">
        <f t="shared" si="8"/>
        <v/>
      </c>
      <c r="Q22" s="174" t="e">
        <f>IF(ISBLANK(C22),#REF!,C22)</f>
        <v>#REF!</v>
      </c>
      <c r="R22" s="175">
        <f t="shared" si="9"/>
        <v>0</v>
      </c>
      <c r="T22" s="150" t="s">
        <v>161</v>
      </c>
      <c r="U22" s="150" t="str">
        <f t="shared" si="10"/>
        <v>OK</v>
      </c>
    </row>
    <row r="23" spans="1:21" s="195" customFormat="1" ht="13.5">
      <c r="A23" s="195" t="str">
        <f t="shared" si="1"/>
        <v>-08</v>
      </c>
      <c r="B23" s="196">
        <f t="shared" si="2"/>
        <v>17</v>
      </c>
      <c r="C23" s="196"/>
      <c r="D23" s="196"/>
      <c r="E23" s="197" t="str">
        <f>IF(T23="전","1",IF(T23="답","2",IF(T23="임","3",IF(T23="대","4",IF(T23="도","5",IF(T23="유","10",IF(T23="구","7",IF(T23="묘","8"))))))))</f>
        <v>8</v>
      </c>
      <c r="F23" s="198"/>
      <c r="G23" s="199"/>
      <c r="H23" s="200"/>
      <c r="I23" s="196"/>
      <c r="J23" s="201"/>
      <c r="K23" s="201">
        <f t="shared" si="0"/>
        <v>0</v>
      </c>
      <c r="L23" s="196" t="str">
        <f t="shared" si="4"/>
        <v/>
      </c>
      <c r="M23" s="202" t="str">
        <f t="shared" si="5"/>
        <v/>
      </c>
      <c r="N23" s="199" t="str">
        <f t="shared" si="6"/>
        <v/>
      </c>
      <c r="O23" s="196" t="str">
        <f t="shared" si="7"/>
        <v/>
      </c>
      <c r="P23" s="199" t="str">
        <f t="shared" si="8"/>
        <v/>
      </c>
      <c r="Q23" s="203" t="e">
        <f>IF(ISBLANK(C23),#REF!,C23)</f>
        <v>#REF!</v>
      </c>
      <c r="R23" s="204">
        <f t="shared" si="9"/>
        <v>0</v>
      </c>
      <c r="S23" s="195">
        <v>27300</v>
      </c>
      <c r="T23" s="195" t="s">
        <v>165</v>
      </c>
      <c r="U23" s="195" t="str">
        <f t="shared" si="10"/>
        <v>OK</v>
      </c>
    </row>
    <row r="24" spans="1:21" s="150" customFormat="1" ht="13.5">
      <c r="A24" s="150" t="str">
        <f t="shared" ref="A24" si="11">M24&amp;"-"&amp;IF(LENB(E24)=1,0&amp;E24,E24)</f>
        <v>-05</v>
      </c>
      <c r="B24" s="166">
        <f t="shared" si="2"/>
        <v>18</v>
      </c>
      <c r="C24" s="166"/>
      <c r="D24" s="166"/>
      <c r="E24" s="169" t="str">
        <f t="shared" ref="E24" si="12">IF(T24="전","1",IF(T24="답","2",IF(T24="임","3",IF(T24="대","4",IF(T24="도","5",IF(T24="유","10",IF(T24="구","7",IF(T24="종","15"))))))))</f>
        <v>5</v>
      </c>
      <c r="F24" s="170"/>
      <c r="G24" s="171"/>
      <c r="H24" s="153"/>
      <c r="I24" s="166"/>
      <c r="J24" s="172"/>
      <c r="K24" s="172">
        <f t="shared" ref="K24" si="13">J24</f>
        <v>0</v>
      </c>
      <c r="L24" s="166" t="str">
        <f t="shared" ref="L24" si="14">IF(C24="","",VLOOKUP(E24,지목,2,FALSE))</f>
        <v/>
      </c>
      <c r="M24" s="173" t="str">
        <f t="shared" ref="M24" si="15">IF(C24="","",IF(O24="부",2,IF(O24="시",2,IF(O24="군",2,IF(O24="청",2,IF(O24="도",2,IF(O24="사",2,1)))))))</f>
        <v/>
      </c>
      <c r="N24" s="171" t="str">
        <f t="shared" ref="N24" si="16">IF(C24="","",VLOOKUP(Q24,토지소재지,2,FALSE)&amp;" "&amp;VLOOKUP(Q24,토지소재지,3,FALSE))</f>
        <v/>
      </c>
      <c r="O24" s="166" t="str">
        <f t="shared" ref="O24" si="17">IF(ISBLANK(N24),"",IF(G24=0,"",RIGHT(G24,1)))</f>
        <v/>
      </c>
      <c r="P24" s="171" t="str">
        <f t="shared" ref="P24" si="18">IF(C24="","",IF(OR(ISBLANK(G24),G24=""),VLOOKUP(C24,토지소재지,2,FALSE)&amp;" "&amp;VLOOKUP(C24,토지소재지,3,FALSE)&amp;" "&amp;H24,G24&amp;" "&amp;H24))</f>
        <v/>
      </c>
      <c r="Q24" s="174" t="e">
        <f>IF(ISBLANK(C24),#REF!,C24)</f>
        <v>#REF!</v>
      </c>
      <c r="R24" s="175">
        <f t="shared" ref="R24" si="19">IF(M24=2,"국유지",IF(LEN(I24)=3,LEFT(I24,1)&amp;" "&amp;RIGHT(I24,2),I24))</f>
        <v>0</v>
      </c>
      <c r="T24" s="150" t="s">
        <v>161</v>
      </c>
      <c r="U24" s="150" t="str">
        <f t="shared" ref="U24" si="20">IF(F24&gt;=K24,"OK","NO")</f>
        <v>OK</v>
      </c>
    </row>
    <row r="25" spans="1:21" s="177" customFormat="1" ht="13.5">
      <c r="A25" s="177" t="str">
        <f t="shared" si="1"/>
        <v>-05</v>
      </c>
      <c r="B25" s="178">
        <f t="shared" si="2"/>
        <v>19</v>
      </c>
      <c r="C25" s="178"/>
      <c r="D25" s="178"/>
      <c r="E25" s="179" t="str">
        <f t="shared" si="3"/>
        <v>5</v>
      </c>
      <c r="F25" s="180"/>
      <c r="G25" s="181"/>
      <c r="H25" s="188"/>
      <c r="I25" s="178"/>
      <c r="J25" s="183"/>
      <c r="K25" s="183">
        <f t="shared" si="0"/>
        <v>0</v>
      </c>
      <c r="L25" s="178" t="str">
        <f t="shared" si="4"/>
        <v/>
      </c>
      <c r="M25" s="184" t="str">
        <f t="shared" si="5"/>
        <v/>
      </c>
      <c r="N25" s="181" t="str">
        <f t="shared" si="6"/>
        <v/>
      </c>
      <c r="O25" s="178" t="str">
        <f t="shared" si="7"/>
        <v/>
      </c>
      <c r="P25" s="181" t="str">
        <f t="shared" si="8"/>
        <v/>
      </c>
      <c r="Q25" s="185" t="e">
        <f>IF(ISBLANK(C25),#REF!,C25)</f>
        <v>#REF!</v>
      </c>
      <c r="R25" s="186">
        <f t="shared" si="9"/>
        <v>0</v>
      </c>
      <c r="S25" s="177">
        <v>7090</v>
      </c>
      <c r="T25" s="177" t="s">
        <v>161</v>
      </c>
      <c r="U25" s="177" t="str">
        <f t="shared" si="10"/>
        <v>OK</v>
      </c>
    </row>
    <row r="26" spans="1:21" s="150" customFormat="1" ht="13.5">
      <c r="A26" s="150" t="str">
        <f t="shared" si="1"/>
        <v>-05</v>
      </c>
      <c r="B26" s="166">
        <f t="shared" si="2"/>
        <v>20</v>
      </c>
      <c r="C26" s="166"/>
      <c r="D26" s="166"/>
      <c r="E26" s="169" t="str">
        <f t="shared" si="3"/>
        <v>5</v>
      </c>
      <c r="F26" s="170"/>
      <c r="G26" s="171"/>
      <c r="H26" s="153"/>
      <c r="I26" s="166"/>
      <c r="J26" s="172"/>
      <c r="K26" s="172">
        <f t="shared" si="0"/>
        <v>0</v>
      </c>
      <c r="L26" s="166" t="str">
        <f t="shared" si="4"/>
        <v/>
      </c>
      <c r="M26" s="173" t="str">
        <f t="shared" si="5"/>
        <v/>
      </c>
      <c r="N26" s="171" t="str">
        <f t="shared" si="6"/>
        <v/>
      </c>
      <c r="O26" s="166" t="str">
        <f t="shared" si="7"/>
        <v/>
      </c>
      <c r="P26" s="171" t="str">
        <f t="shared" si="8"/>
        <v/>
      </c>
      <c r="Q26" s="174" t="e">
        <f>IF(ISBLANK(C26),#REF!,C26)</f>
        <v>#REF!</v>
      </c>
      <c r="R26" s="175">
        <f t="shared" si="9"/>
        <v>0</v>
      </c>
      <c r="T26" s="150" t="s">
        <v>161</v>
      </c>
      <c r="U26" s="150" t="str">
        <f t="shared" si="10"/>
        <v>OK</v>
      </c>
    </row>
    <row r="27" spans="1:21" s="177" customFormat="1" ht="13.5">
      <c r="A27" s="177" t="str">
        <f t="shared" si="1"/>
        <v>-05</v>
      </c>
      <c r="B27" s="178">
        <f t="shared" si="2"/>
        <v>21</v>
      </c>
      <c r="C27" s="178"/>
      <c r="D27" s="178"/>
      <c r="E27" s="179" t="str">
        <f t="shared" si="3"/>
        <v>5</v>
      </c>
      <c r="F27" s="180"/>
      <c r="G27" s="181"/>
      <c r="H27" s="188"/>
      <c r="I27" s="178"/>
      <c r="J27" s="183"/>
      <c r="K27" s="183">
        <f t="shared" si="0"/>
        <v>0</v>
      </c>
      <c r="L27" s="178" t="str">
        <f t="shared" si="4"/>
        <v/>
      </c>
      <c r="M27" s="184" t="str">
        <f t="shared" si="5"/>
        <v/>
      </c>
      <c r="N27" s="181" t="str">
        <f t="shared" si="6"/>
        <v/>
      </c>
      <c r="O27" s="178" t="str">
        <f t="shared" si="7"/>
        <v/>
      </c>
      <c r="P27" s="181" t="str">
        <f t="shared" si="8"/>
        <v/>
      </c>
      <c r="Q27" s="185" t="e">
        <f>IF(ISBLANK(C27),#REF!,C27)</f>
        <v>#REF!</v>
      </c>
      <c r="R27" s="186">
        <f t="shared" si="9"/>
        <v>0</v>
      </c>
      <c r="S27" s="177">
        <v>7090</v>
      </c>
      <c r="T27" s="177" t="s">
        <v>166</v>
      </c>
      <c r="U27" s="177" t="str">
        <f t="shared" si="10"/>
        <v>OK</v>
      </c>
    </row>
    <row r="28" spans="1:21" s="150" customFormat="1" ht="13.5">
      <c r="A28" s="150" t="str">
        <f t="shared" si="1"/>
        <v>-05</v>
      </c>
      <c r="B28" s="166">
        <f t="shared" si="2"/>
        <v>22</v>
      </c>
      <c r="C28" s="166"/>
      <c r="D28" s="166"/>
      <c r="E28" s="169" t="str">
        <f t="shared" si="3"/>
        <v>5</v>
      </c>
      <c r="F28" s="170"/>
      <c r="G28" s="171"/>
      <c r="H28" s="168"/>
      <c r="I28" s="166"/>
      <c r="J28" s="172"/>
      <c r="K28" s="172">
        <f t="shared" si="0"/>
        <v>0</v>
      </c>
      <c r="L28" s="166" t="str">
        <f t="shared" si="4"/>
        <v/>
      </c>
      <c r="M28" s="173" t="str">
        <f t="shared" si="5"/>
        <v/>
      </c>
      <c r="N28" s="171" t="str">
        <f t="shared" si="6"/>
        <v/>
      </c>
      <c r="O28" s="166" t="str">
        <f t="shared" si="7"/>
        <v/>
      </c>
      <c r="P28" s="171" t="str">
        <f t="shared" si="8"/>
        <v/>
      </c>
      <c r="Q28" s="174" t="e">
        <f>IF(ISBLANK(C28),#REF!,C28)</f>
        <v>#REF!</v>
      </c>
      <c r="R28" s="175">
        <f t="shared" si="9"/>
        <v>0</v>
      </c>
      <c r="T28" s="150" t="s">
        <v>164</v>
      </c>
      <c r="U28" s="150" t="str">
        <f t="shared" si="10"/>
        <v>OK</v>
      </c>
    </row>
    <row r="29" spans="1:21" s="150" customFormat="1" ht="13.5">
      <c r="A29" s="150" t="str">
        <f t="shared" si="1"/>
        <v>-05</v>
      </c>
      <c r="B29" s="166">
        <f t="shared" si="2"/>
        <v>23</v>
      </c>
      <c r="C29" s="166"/>
      <c r="D29" s="166"/>
      <c r="E29" s="169" t="str">
        <f t="shared" si="3"/>
        <v>5</v>
      </c>
      <c r="F29" s="170"/>
      <c r="G29" s="171"/>
      <c r="H29" s="168"/>
      <c r="I29" s="166"/>
      <c r="J29" s="172"/>
      <c r="K29" s="172">
        <f t="shared" si="0"/>
        <v>0</v>
      </c>
      <c r="L29" s="166" t="str">
        <f t="shared" si="4"/>
        <v/>
      </c>
      <c r="M29" s="173" t="str">
        <f t="shared" si="5"/>
        <v/>
      </c>
      <c r="N29" s="171" t="str">
        <f t="shared" si="6"/>
        <v/>
      </c>
      <c r="O29" s="166" t="str">
        <f t="shared" si="7"/>
        <v/>
      </c>
      <c r="P29" s="171" t="str">
        <f t="shared" si="8"/>
        <v/>
      </c>
      <c r="Q29" s="174" t="e">
        <f>IF(ISBLANK(C29),#REF!,C29)</f>
        <v>#REF!</v>
      </c>
      <c r="R29" s="175">
        <f t="shared" si="9"/>
        <v>0</v>
      </c>
      <c r="T29" s="150" t="s">
        <v>161</v>
      </c>
      <c r="U29" s="150" t="str">
        <f t="shared" si="10"/>
        <v>OK</v>
      </c>
    </row>
    <row r="30" spans="1:21" s="195" customFormat="1" ht="13.5">
      <c r="A30" s="195" t="str">
        <f t="shared" si="1"/>
        <v>-01</v>
      </c>
      <c r="B30" s="196">
        <f t="shared" si="2"/>
        <v>24</v>
      </c>
      <c r="C30" s="196"/>
      <c r="D30" s="196"/>
      <c r="E30" s="197" t="str">
        <f t="shared" si="3"/>
        <v>1</v>
      </c>
      <c r="F30" s="198"/>
      <c r="G30" s="199"/>
      <c r="H30" s="200"/>
      <c r="I30" s="196"/>
      <c r="J30" s="201"/>
      <c r="K30" s="201">
        <f t="shared" si="0"/>
        <v>0</v>
      </c>
      <c r="L30" s="196" t="str">
        <f t="shared" si="4"/>
        <v/>
      </c>
      <c r="M30" s="202" t="str">
        <f t="shared" si="5"/>
        <v/>
      </c>
      <c r="N30" s="199" t="str">
        <f t="shared" si="6"/>
        <v/>
      </c>
      <c r="O30" s="196" t="str">
        <f t="shared" si="7"/>
        <v/>
      </c>
      <c r="P30" s="199" t="str">
        <f t="shared" si="8"/>
        <v/>
      </c>
      <c r="Q30" s="203" t="e">
        <f>IF(ISBLANK(C30),#REF!,C30)</f>
        <v>#REF!</v>
      </c>
      <c r="R30" s="204">
        <f t="shared" si="9"/>
        <v>0</v>
      </c>
      <c r="S30" s="195">
        <v>28800</v>
      </c>
      <c r="T30" s="195" t="s">
        <v>162</v>
      </c>
      <c r="U30" s="195" t="str">
        <f t="shared" si="10"/>
        <v>OK</v>
      </c>
    </row>
    <row r="31" spans="1:21" s="150" customFormat="1" ht="13.5">
      <c r="A31" s="150" t="str">
        <f t="shared" si="1"/>
        <v>-05</v>
      </c>
      <c r="B31" s="166">
        <f t="shared" si="2"/>
        <v>25</v>
      </c>
      <c r="C31" s="166"/>
      <c r="D31" s="166"/>
      <c r="E31" s="169" t="str">
        <f t="shared" si="3"/>
        <v>5</v>
      </c>
      <c r="F31" s="170"/>
      <c r="G31" s="171"/>
      <c r="H31" s="153"/>
      <c r="I31" s="166"/>
      <c r="J31" s="172"/>
      <c r="K31" s="172">
        <f t="shared" si="0"/>
        <v>0</v>
      </c>
      <c r="L31" s="166" t="str">
        <f t="shared" si="4"/>
        <v/>
      </c>
      <c r="M31" s="173" t="str">
        <f t="shared" si="5"/>
        <v/>
      </c>
      <c r="N31" s="171" t="str">
        <f t="shared" si="6"/>
        <v/>
      </c>
      <c r="O31" s="166" t="str">
        <f t="shared" si="7"/>
        <v/>
      </c>
      <c r="P31" s="171" t="str">
        <f t="shared" si="8"/>
        <v/>
      </c>
      <c r="Q31" s="174" t="e">
        <f>IF(ISBLANK(C31),#REF!,C31)</f>
        <v>#REF!</v>
      </c>
      <c r="R31" s="175">
        <f t="shared" si="9"/>
        <v>0</v>
      </c>
      <c r="T31" s="150" t="s">
        <v>164</v>
      </c>
      <c r="U31" s="150" t="str">
        <f t="shared" si="10"/>
        <v>OK</v>
      </c>
    </row>
    <row r="32" spans="1:21" s="177" customFormat="1" ht="13.5" customHeight="1">
      <c r="A32" s="177" t="str">
        <f t="shared" si="1"/>
        <v>-05</v>
      </c>
      <c r="B32" s="178">
        <f t="shared" si="2"/>
        <v>26</v>
      </c>
      <c r="C32" s="178"/>
      <c r="D32" s="178"/>
      <c r="E32" s="179" t="str">
        <f t="shared" si="3"/>
        <v>5</v>
      </c>
      <c r="F32" s="180"/>
      <c r="G32" s="181"/>
      <c r="H32" s="188"/>
      <c r="I32" s="178"/>
      <c r="J32" s="183"/>
      <c r="K32" s="183">
        <f t="shared" si="0"/>
        <v>0</v>
      </c>
      <c r="L32" s="178" t="str">
        <f t="shared" si="4"/>
        <v/>
      </c>
      <c r="M32" s="184" t="str">
        <f t="shared" si="5"/>
        <v/>
      </c>
      <c r="N32" s="181" t="str">
        <f t="shared" si="6"/>
        <v/>
      </c>
      <c r="O32" s="178" t="str">
        <f t="shared" si="7"/>
        <v/>
      </c>
      <c r="P32" s="181" t="str">
        <f t="shared" si="8"/>
        <v/>
      </c>
      <c r="Q32" s="185" t="e">
        <f>IF(ISBLANK(C32),#REF!,C32)</f>
        <v>#REF!</v>
      </c>
      <c r="R32" s="186">
        <f t="shared" si="9"/>
        <v>0</v>
      </c>
      <c r="S32" s="177">
        <v>3630</v>
      </c>
      <c r="T32" s="177" t="s">
        <v>164</v>
      </c>
      <c r="U32" s="177" t="str">
        <f t="shared" si="10"/>
        <v>OK</v>
      </c>
    </row>
    <row r="33" spans="1:21" s="150" customFormat="1" ht="13.5">
      <c r="A33" s="150" t="str">
        <f t="shared" si="1"/>
        <v>-05</v>
      </c>
      <c r="B33" s="166">
        <f t="shared" si="2"/>
        <v>27</v>
      </c>
      <c r="C33" s="166"/>
      <c r="D33" s="166"/>
      <c r="E33" s="169" t="str">
        <f t="shared" si="3"/>
        <v>5</v>
      </c>
      <c r="F33" s="170"/>
      <c r="G33" s="176"/>
      <c r="H33" s="153"/>
      <c r="I33" s="166"/>
      <c r="J33" s="172"/>
      <c r="K33" s="172">
        <f t="shared" si="0"/>
        <v>0</v>
      </c>
      <c r="L33" s="166" t="str">
        <f t="shared" si="4"/>
        <v/>
      </c>
      <c r="M33" s="173" t="str">
        <f t="shared" si="5"/>
        <v/>
      </c>
      <c r="N33" s="171" t="str">
        <f t="shared" si="6"/>
        <v/>
      </c>
      <c r="O33" s="166" t="str">
        <f t="shared" si="7"/>
        <v/>
      </c>
      <c r="P33" s="171" t="str">
        <f t="shared" si="8"/>
        <v/>
      </c>
      <c r="Q33" s="174" t="e">
        <f>IF(ISBLANK(C33),#REF!,C33)</f>
        <v>#REF!</v>
      </c>
      <c r="R33" s="175">
        <f t="shared" si="9"/>
        <v>0</v>
      </c>
      <c r="T33" s="150" t="s">
        <v>164</v>
      </c>
      <c r="U33" s="150" t="str">
        <f t="shared" si="10"/>
        <v>OK</v>
      </c>
    </row>
    <row r="34" spans="1:21" s="150" customFormat="1" ht="13.5">
      <c r="A34" s="150" t="str">
        <f t="shared" si="1"/>
        <v>-05</v>
      </c>
      <c r="B34" s="166">
        <f t="shared" si="2"/>
        <v>28</v>
      </c>
      <c r="C34" s="166"/>
      <c r="D34" s="166"/>
      <c r="E34" s="169" t="str">
        <f t="shared" si="3"/>
        <v>5</v>
      </c>
      <c r="F34" s="170"/>
      <c r="G34" s="171"/>
      <c r="H34" s="153"/>
      <c r="I34" s="166"/>
      <c r="J34" s="172"/>
      <c r="K34" s="172">
        <f t="shared" si="0"/>
        <v>0</v>
      </c>
      <c r="L34" s="166" t="str">
        <f t="shared" si="4"/>
        <v/>
      </c>
      <c r="M34" s="173" t="str">
        <f t="shared" si="5"/>
        <v/>
      </c>
      <c r="N34" s="171" t="str">
        <f t="shared" si="6"/>
        <v/>
      </c>
      <c r="O34" s="166" t="str">
        <f t="shared" si="7"/>
        <v/>
      </c>
      <c r="P34" s="171" t="str">
        <f t="shared" si="8"/>
        <v/>
      </c>
      <c r="Q34" s="174" t="e">
        <f>IF(ISBLANK(C34),#REF!,C34)</f>
        <v>#REF!</v>
      </c>
      <c r="R34" s="175">
        <f t="shared" si="9"/>
        <v>0</v>
      </c>
      <c r="T34" s="150" t="s">
        <v>167</v>
      </c>
      <c r="U34" s="150" t="str">
        <f t="shared" si="10"/>
        <v>OK</v>
      </c>
    </row>
    <row r="35" spans="1:21" s="195" customFormat="1" ht="13.5">
      <c r="A35" s="195" t="str">
        <f t="shared" ref="A35" si="21">M35&amp;"-"&amp;IF(LENB(E35)=1,0&amp;E35,E35)</f>
        <v>-03</v>
      </c>
      <c r="B35" s="196">
        <f t="shared" si="2"/>
        <v>29</v>
      </c>
      <c r="C35" s="196"/>
      <c r="D35" s="196"/>
      <c r="E35" s="197" t="str">
        <f t="shared" ref="E35" si="22">IF(T35="전","1",IF(T35="답","2",IF(T35="임","3",IF(T35="대","4",IF(T35="도","5",IF(T35="유","10",IF(T35="구","7",IF(T35="종","15"))))))))</f>
        <v>3</v>
      </c>
      <c r="F35" s="198"/>
      <c r="G35" s="199"/>
      <c r="H35" s="200"/>
      <c r="I35" s="196"/>
      <c r="J35" s="201"/>
      <c r="K35" s="201">
        <f t="shared" ref="K35" si="23">J35</f>
        <v>0</v>
      </c>
      <c r="L35" s="196" t="str">
        <f t="shared" ref="L35" si="24">IF(C35="","",VLOOKUP(E35,지목,2,FALSE))</f>
        <v/>
      </c>
      <c r="M35" s="202" t="str">
        <f t="shared" ref="M35" si="25">IF(C35="","",IF(O35="부",2,IF(O35="시",2,IF(O35="군",2,IF(O35="청",2,IF(O35="도",2,IF(O35="사",2,1)))))))</f>
        <v/>
      </c>
      <c r="N35" s="199" t="str">
        <f t="shared" ref="N35" si="26">IF(C35="","",VLOOKUP(Q35,토지소재지,2,FALSE)&amp;" "&amp;VLOOKUP(Q35,토지소재지,3,FALSE))</f>
        <v/>
      </c>
      <c r="O35" s="196" t="str">
        <f t="shared" ref="O35" si="27">IF(ISBLANK(N35),"",IF(G35=0,"",RIGHT(G35,1)))</f>
        <v/>
      </c>
      <c r="P35" s="199" t="str">
        <f t="shared" ref="P35" si="28">IF(C35="","",IF(OR(ISBLANK(G35),G35=""),VLOOKUP(C35,토지소재지,2,FALSE)&amp;" "&amp;VLOOKUP(C35,토지소재지,3,FALSE)&amp;" "&amp;H35,G35&amp;" "&amp;H35))</f>
        <v/>
      </c>
      <c r="Q35" s="203" t="e">
        <f>IF(ISBLANK(C35),#REF!,C35)</f>
        <v>#REF!</v>
      </c>
      <c r="R35" s="204">
        <f t="shared" ref="R35" si="29">IF(M35=2,"국유지",IF(LEN(I35)=3,LEFT(I35,1)&amp;" "&amp;RIGHT(I35,2),I35))</f>
        <v>0</v>
      </c>
      <c r="T35" s="195" t="s">
        <v>163</v>
      </c>
      <c r="U35" s="195" t="str">
        <f t="shared" ref="U35" si="30">IF(F35&gt;=K35,"OK","NO")</f>
        <v>OK</v>
      </c>
    </row>
    <row r="36" spans="1:21" s="150" customFormat="1" ht="13.5">
      <c r="A36" s="150" t="str">
        <f t="shared" si="1"/>
        <v>-05</v>
      </c>
      <c r="B36" s="166">
        <f t="shared" si="2"/>
        <v>30</v>
      </c>
      <c r="C36" s="166"/>
      <c r="D36" s="166"/>
      <c r="E36" s="169" t="str">
        <f t="shared" si="3"/>
        <v>5</v>
      </c>
      <c r="F36" s="170"/>
      <c r="G36" s="171"/>
      <c r="H36" s="153"/>
      <c r="I36" s="166"/>
      <c r="J36" s="172"/>
      <c r="K36" s="172">
        <f t="shared" si="0"/>
        <v>0</v>
      </c>
      <c r="L36" s="166" t="str">
        <f t="shared" si="4"/>
        <v/>
      </c>
      <c r="M36" s="173" t="str">
        <f t="shared" si="5"/>
        <v/>
      </c>
      <c r="N36" s="171" t="str">
        <f t="shared" si="6"/>
        <v/>
      </c>
      <c r="O36" s="166" t="str">
        <f t="shared" si="7"/>
        <v/>
      </c>
      <c r="P36" s="171" t="str">
        <f t="shared" si="8"/>
        <v/>
      </c>
      <c r="Q36" s="174" t="e">
        <f>IF(ISBLANK(C36),#REF!,C36)</f>
        <v>#REF!</v>
      </c>
      <c r="R36" s="175">
        <f t="shared" si="9"/>
        <v>0</v>
      </c>
      <c r="T36" s="150" t="s">
        <v>161</v>
      </c>
      <c r="U36" s="150" t="str">
        <f t="shared" si="10"/>
        <v>OK</v>
      </c>
    </row>
    <row r="37" spans="1:21" s="150" customFormat="1" ht="13.5">
      <c r="A37" s="150" t="str">
        <f t="shared" si="1"/>
        <v>-05</v>
      </c>
      <c r="B37" s="166">
        <f t="shared" si="2"/>
        <v>31</v>
      </c>
      <c r="C37" s="166"/>
      <c r="D37" s="153"/>
      <c r="E37" s="169" t="str">
        <f t="shared" si="3"/>
        <v>5</v>
      </c>
      <c r="F37" s="170"/>
      <c r="G37" s="171"/>
      <c r="H37" s="153"/>
      <c r="I37" s="166"/>
      <c r="J37" s="172"/>
      <c r="K37" s="172">
        <f t="shared" si="0"/>
        <v>0</v>
      </c>
      <c r="L37" s="166" t="str">
        <f t="shared" si="4"/>
        <v/>
      </c>
      <c r="M37" s="173" t="str">
        <f t="shared" si="5"/>
        <v/>
      </c>
      <c r="N37" s="171" t="str">
        <f t="shared" si="6"/>
        <v/>
      </c>
      <c r="O37" s="166" t="str">
        <f t="shared" si="7"/>
        <v/>
      </c>
      <c r="P37" s="171" t="str">
        <f t="shared" si="8"/>
        <v/>
      </c>
      <c r="Q37" s="174" t="e">
        <f>IF(ISBLANK(C37),#REF!,C37)</f>
        <v>#REF!</v>
      </c>
      <c r="R37" s="175">
        <f t="shared" si="9"/>
        <v>0</v>
      </c>
      <c r="T37" s="150" t="s">
        <v>164</v>
      </c>
      <c r="U37" s="150" t="str">
        <f t="shared" si="10"/>
        <v>OK</v>
      </c>
    </row>
    <row r="38" spans="1:21" s="150" customFormat="1" ht="13.5" customHeight="1">
      <c r="A38" s="150" t="str">
        <f t="shared" si="1"/>
        <v>-05</v>
      </c>
      <c r="B38" s="166">
        <f t="shared" si="2"/>
        <v>32</v>
      </c>
      <c r="C38" s="166"/>
      <c r="D38" s="153"/>
      <c r="E38" s="169" t="str">
        <f t="shared" si="3"/>
        <v>5</v>
      </c>
      <c r="F38" s="170"/>
      <c r="G38" s="171"/>
      <c r="H38" s="153"/>
      <c r="I38" s="166"/>
      <c r="J38" s="172"/>
      <c r="K38" s="172">
        <f t="shared" si="0"/>
        <v>0</v>
      </c>
      <c r="L38" s="166" t="str">
        <f t="shared" si="4"/>
        <v/>
      </c>
      <c r="M38" s="173" t="str">
        <f t="shared" si="5"/>
        <v/>
      </c>
      <c r="N38" s="171" t="str">
        <f t="shared" si="6"/>
        <v/>
      </c>
      <c r="O38" s="166" t="str">
        <f t="shared" si="7"/>
        <v/>
      </c>
      <c r="P38" s="171" t="str">
        <f t="shared" si="8"/>
        <v/>
      </c>
      <c r="Q38" s="174" t="e">
        <f>IF(ISBLANK(C38),#REF!,C38)</f>
        <v>#REF!</v>
      </c>
      <c r="R38" s="175">
        <f t="shared" si="9"/>
        <v>0</v>
      </c>
      <c r="T38" s="150" t="s">
        <v>161</v>
      </c>
      <c r="U38" s="150" t="str">
        <f t="shared" si="10"/>
        <v>OK</v>
      </c>
    </row>
    <row r="39" spans="1:21" s="150" customFormat="1" ht="13.5" customHeight="1">
      <c r="A39" s="150" t="str">
        <f t="shared" si="1"/>
        <v>-05</v>
      </c>
      <c r="B39" s="166">
        <f t="shared" si="2"/>
        <v>33</v>
      </c>
      <c r="C39" s="166"/>
      <c r="D39" s="153"/>
      <c r="E39" s="169" t="str">
        <f t="shared" si="3"/>
        <v>5</v>
      </c>
      <c r="F39" s="170"/>
      <c r="G39" s="171"/>
      <c r="H39" s="153"/>
      <c r="I39" s="166"/>
      <c r="J39" s="172"/>
      <c r="K39" s="172">
        <f t="shared" si="0"/>
        <v>0</v>
      </c>
      <c r="L39" s="166" t="str">
        <f t="shared" si="4"/>
        <v/>
      </c>
      <c r="M39" s="173" t="str">
        <f t="shared" si="5"/>
        <v/>
      </c>
      <c r="N39" s="171" t="str">
        <f t="shared" si="6"/>
        <v/>
      </c>
      <c r="O39" s="166" t="str">
        <f t="shared" si="7"/>
        <v/>
      </c>
      <c r="P39" s="171" t="str">
        <f t="shared" si="8"/>
        <v/>
      </c>
      <c r="Q39" s="174" t="e">
        <f>IF(ISBLANK(C39),#REF!,C39)</f>
        <v>#REF!</v>
      </c>
      <c r="R39" s="175">
        <f t="shared" si="9"/>
        <v>0</v>
      </c>
      <c r="T39" s="150" t="s">
        <v>161</v>
      </c>
      <c r="U39" s="150" t="str">
        <f t="shared" si="10"/>
        <v>OK</v>
      </c>
    </row>
    <row r="40" spans="1:21" s="195" customFormat="1" ht="13.5">
      <c r="A40" s="195" t="str">
        <f t="shared" si="1"/>
        <v>-01</v>
      </c>
      <c r="B40" s="196">
        <f t="shared" si="2"/>
        <v>34</v>
      </c>
      <c r="C40" s="196"/>
      <c r="D40" s="200"/>
      <c r="E40" s="197" t="str">
        <f t="shared" si="3"/>
        <v>1</v>
      </c>
      <c r="F40" s="198"/>
      <c r="G40" s="199"/>
      <c r="H40" s="205"/>
      <c r="I40" s="196"/>
      <c r="J40" s="201"/>
      <c r="K40" s="201">
        <f t="shared" si="0"/>
        <v>0</v>
      </c>
      <c r="L40" s="196" t="str">
        <f t="shared" si="4"/>
        <v/>
      </c>
      <c r="M40" s="202" t="str">
        <f t="shared" si="5"/>
        <v/>
      </c>
      <c r="N40" s="199" t="str">
        <f t="shared" si="6"/>
        <v/>
      </c>
      <c r="O40" s="196" t="str">
        <f t="shared" si="7"/>
        <v/>
      </c>
      <c r="P40" s="199" t="str">
        <f t="shared" si="8"/>
        <v/>
      </c>
      <c r="Q40" s="203" t="e">
        <f>IF(ISBLANK(C40),#REF!,C40)</f>
        <v>#REF!</v>
      </c>
      <c r="R40" s="204">
        <f t="shared" si="9"/>
        <v>0</v>
      </c>
      <c r="S40" s="195">
        <v>27300</v>
      </c>
      <c r="T40" s="195" t="s">
        <v>75</v>
      </c>
      <c r="U40" s="195" t="str">
        <f t="shared" si="10"/>
        <v>OK</v>
      </c>
    </row>
    <row r="41" spans="1:21" s="150" customFormat="1" ht="13.5">
      <c r="A41" s="150" t="str">
        <f t="shared" si="1"/>
        <v>-05</v>
      </c>
      <c r="B41" s="166">
        <f t="shared" si="2"/>
        <v>35</v>
      </c>
      <c r="C41" s="166"/>
      <c r="D41" s="153"/>
      <c r="E41" s="169" t="str">
        <f t="shared" si="3"/>
        <v>5</v>
      </c>
      <c r="F41" s="170"/>
      <c r="G41" s="171"/>
      <c r="H41" s="168"/>
      <c r="I41" s="166"/>
      <c r="J41" s="172"/>
      <c r="K41" s="172">
        <f t="shared" si="0"/>
        <v>0</v>
      </c>
      <c r="L41" s="166" t="str">
        <f t="shared" si="4"/>
        <v/>
      </c>
      <c r="M41" s="173" t="str">
        <f t="shared" si="5"/>
        <v/>
      </c>
      <c r="N41" s="171" t="str">
        <f t="shared" si="6"/>
        <v/>
      </c>
      <c r="O41" s="166" t="str">
        <f t="shared" si="7"/>
        <v/>
      </c>
      <c r="P41" s="171" t="str">
        <f t="shared" si="8"/>
        <v/>
      </c>
      <c r="Q41" s="174" t="e">
        <f>IF(ISBLANK(C41),#REF!,C41)</f>
        <v>#REF!</v>
      </c>
      <c r="R41" s="175">
        <f t="shared" si="9"/>
        <v>0</v>
      </c>
      <c r="T41" s="150" t="s">
        <v>164</v>
      </c>
      <c r="U41" s="150" t="str">
        <f t="shared" si="10"/>
        <v>OK</v>
      </c>
    </row>
    <row r="42" spans="1:21" s="195" customFormat="1" ht="13.5">
      <c r="A42" s="195" t="str">
        <f t="shared" si="1"/>
        <v>-01</v>
      </c>
      <c r="B42" s="196">
        <f t="shared" si="2"/>
        <v>36</v>
      </c>
      <c r="C42" s="196"/>
      <c r="D42" s="200"/>
      <c r="E42" s="197" t="str">
        <f t="shared" si="3"/>
        <v>1</v>
      </c>
      <c r="F42" s="198"/>
      <c r="G42" s="199"/>
      <c r="H42" s="206"/>
      <c r="I42" s="196"/>
      <c r="J42" s="201"/>
      <c r="K42" s="201">
        <f t="shared" si="0"/>
        <v>0</v>
      </c>
      <c r="L42" s="196" t="str">
        <f t="shared" si="4"/>
        <v/>
      </c>
      <c r="M42" s="202" t="str">
        <f t="shared" si="5"/>
        <v/>
      </c>
      <c r="N42" s="199" t="str">
        <f t="shared" si="6"/>
        <v/>
      </c>
      <c r="O42" s="196" t="str">
        <f t="shared" si="7"/>
        <v/>
      </c>
      <c r="P42" s="199" t="str">
        <f t="shared" si="8"/>
        <v/>
      </c>
      <c r="Q42" s="203" t="e">
        <f>IF(ISBLANK(C42),#REF!,C42)</f>
        <v>#REF!</v>
      </c>
      <c r="R42" s="204">
        <f t="shared" si="9"/>
        <v>0</v>
      </c>
      <c r="S42" s="195">
        <v>27300</v>
      </c>
      <c r="T42" s="195" t="s">
        <v>162</v>
      </c>
      <c r="U42" s="195" t="str">
        <f t="shared" si="10"/>
        <v>OK</v>
      </c>
    </row>
    <row r="43" spans="1:21" s="150" customFormat="1" ht="13.5">
      <c r="B43" s="166"/>
      <c r="C43" s="166"/>
      <c r="D43" s="153"/>
      <c r="E43" s="169"/>
      <c r="F43" s="170"/>
      <c r="G43" s="171"/>
      <c r="H43" s="168"/>
      <c r="I43" s="166"/>
      <c r="J43" s="172"/>
      <c r="K43" s="172"/>
      <c r="L43" s="166"/>
      <c r="M43" s="173"/>
      <c r="N43" s="171"/>
      <c r="O43" s="166"/>
      <c r="P43" s="171"/>
      <c r="Q43" s="174"/>
      <c r="R43" s="175"/>
    </row>
    <row r="44" spans="1:21" s="150" customFormat="1" ht="13.5">
      <c r="B44" s="166"/>
      <c r="C44" s="166"/>
      <c r="D44" s="153"/>
      <c r="E44" s="169"/>
      <c r="F44" s="170"/>
      <c r="G44" s="171"/>
      <c r="H44" s="168"/>
      <c r="I44" s="166"/>
      <c r="J44" s="172"/>
      <c r="K44" s="172"/>
      <c r="L44" s="166"/>
      <c r="M44" s="173"/>
      <c r="N44" s="171"/>
      <c r="O44" s="166"/>
      <c r="P44" s="171"/>
      <c r="Q44" s="174"/>
      <c r="R44" s="175"/>
    </row>
    <row r="45" spans="1:21" s="150" customFormat="1" ht="15" customHeight="1">
      <c r="B45" s="166"/>
      <c r="C45" s="166"/>
      <c r="D45" s="153"/>
      <c r="E45" s="169"/>
      <c r="F45" s="170"/>
      <c r="G45" s="171"/>
      <c r="H45" s="153"/>
      <c r="I45" s="166"/>
      <c r="J45" s="172"/>
      <c r="K45" s="172"/>
      <c r="L45" s="166"/>
      <c r="M45" s="173"/>
      <c r="N45" s="171"/>
      <c r="O45" s="166"/>
      <c r="P45" s="171"/>
      <c r="Q45" s="174"/>
      <c r="R45" s="175"/>
    </row>
    <row r="46" spans="1:21" s="150" customFormat="1" ht="15" customHeight="1">
      <c r="B46" s="166"/>
      <c r="C46" s="166"/>
      <c r="D46" s="153"/>
      <c r="E46" s="169"/>
      <c r="F46" s="170"/>
      <c r="G46" s="171"/>
      <c r="H46" s="153"/>
      <c r="I46" s="166"/>
      <c r="J46" s="172"/>
      <c r="K46" s="172"/>
      <c r="L46" s="166"/>
      <c r="M46" s="173"/>
      <c r="N46" s="171"/>
      <c r="O46" s="166"/>
      <c r="P46" s="171"/>
      <c r="Q46" s="174"/>
      <c r="R46" s="175"/>
    </row>
    <row r="47" spans="1:21" s="150" customFormat="1" ht="15" customHeight="1">
      <c r="B47" s="166"/>
      <c r="C47" s="166"/>
      <c r="D47" s="166"/>
      <c r="E47" s="169"/>
      <c r="F47" s="170"/>
      <c r="G47" s="171"/>
      <c r="H47" s="168"/>
      <c r="I47" s="166"/>
      <c r="J47" s="172"/>
      <c r="K47" s="172"/>
      <c r="L47" s="166"/>
      <c r="M47" s="173"/>
      <c r="N47" s="171"/>
      <c r="O47" s="166"/>
      <c r="P47" s="171"/>
      <c r="Q47" s="174"/>
      <c r="R47" s="175"/>
    </row>
    <row r="48" spans="1:21" ht="15" customHeight="1">
      <c r="A48" s="154"/>
      <c r="B48" s="121"/>
      <c r="C48" s="121"/>
      <c r="D48" s="111"/>
      <c r="E48" s="152"/>
      <c r="F48" s="149"/>
      <c r="G48" s="162"/>
      <c r="H48" s="143"/>
      <c r="I48" s="148"/>
      <c r="J48" s="190"/>
      <c r="K48" s="155"/>
      <c r="L48" s="121"/>
      <c r="M48" s="156"/>
      <c r="N48" s="157"/>
      <c r="O48" s="121"/>
      <c r="P48" s="157"/>
      <c r="Q48" s="158"/>
      <c r="R48" s="159"/>
      <c r="S48" s="154"/>
      <c r="T48" s="154"/>
      <c r="U48" s="154"/>
    </row>
    <row r="49" spans="1:21" ht="15" customHeight="1">
      <c r="A49" s="154"/>
      <c r="B49" s="121"/>
      <c r="C49" s="121"/>
      <c r="D49" s="111"/>
      <c r="E49" s="152"/>
      <c r="F49" s="149"/>
      <c r="G49" s="164"/>
      <c r="H49" s="143"/>
      <c r="I49" s="148"/>
      <c r="J49" s="190"/>
      <c r="K49" s="155"/>
      <c r="L49" s="121"/>
      <c r="M49" s="156"/>
      <c r="N49" s="157"/>
      <c r="O49" s="121"/>
      <c r="P49" s="157"/>
      <c r="Q49" s="158"/>
      <c r="R49" s="159"/>
      <c r="S49" s="160"/>
      <c r="T49" s="154"/>
      <c r="U49" s="154"/>
    </row>
    <row r="50" spans="1:21" ht="15" customHeight="1">
      <c r="A50" s="154"/>
      <c r="B50" s="121"/>
      <c r="C50" s="121"/>
      <c r="D50" s="111"/>
      <c r="E50" s="152"/>
      <c r="F50" s="149"/>
      <c r="G50" s="162"/>
      <c r="H50" s="148"/>
      <c r="I50" s="148"/>
      <c r="J50" s="190"/>
      <c r="K50" s="155"/>
      <c r="L50" s="121"/>
      <c r="M50" s="156"/>
      <c r="N50" s="157"/>
      <c r="O50" s="121"/>
      <c r="P50" s="157"/>
      <c r="Q50" s="158"/>
      <c r="R50" s="159"/>
      <c r="S50" s="154"/>
      <c r="T50" s="154"/>
      <c r="U50" s="154"/>
    </row>
    <row r="51" spans="1:21" ht="15" customHeight="1">
      <c r="A51" s="154"/>
      <c r="B51" s="121"/>
      <c r="C51" s="121"/>
      <c r="D51" s="111"/>
      <c r="E51" s="152"/>
      <c r="F51" s="149"/>
      <c r="G51" s="151"/>
      <c r="H51" s="113"/>
      <c r="I51" s="111"/>
      <c r="J51" s="190"/>
      <c r="K51" s="155"/>
      <c r="L51" s="121"/>
      <c r="M51" s="156"/>
      <c r="N51" s="157"/>
      <c r="O51" s="121"/>
      <c r="P51" s="157"/>
      <c r="Q51" s="158"/>
      <c r="R51" s="159"/>
      <c r="S51" s="154"/>
      <c r="T51" s="154"/>
      <c r="U51" s="154"/>
    </row>
    <row r="52" spans="1:21" ht="15" customHeight="1">
      <c r="A52" s="154"/>
      <c r="B52" s="121"/>
      <c r="C52" s="121"/>
      <c r="D52" s="111"/>
      <c r="E52" s="152"/>
      <c r="F52" s="149"/>
      <c r="G52" s="162"/>
      <c r="H52" s="143"/>
      <c r="I52" s="148"/>
      <c r="J52" s="190"/>
      <c r="K52" s="155"/>
      <c r="L52" s="121"/>
      <c r="M52" s="156"/>
      <c r="N52" s="157"/>
      <c r="O52" s="121"/>
      <c r="P52" s="157"/>
      <c r="Q52" s="158"/>
      <c r="R52" s="159"/>
      <c r="S52" s="154"/>
      <c r="T52" s="154"/>
      <c r="U52" s="154"/>
    </row>
    <row r="53" spans="1:21" ht="15" customHeight="1">
      <c r="A53" s="154"/>
      <c r="B53" s="121"/>
      <c r="C53" s="121"/>
      <c r="D53" s="111"/>
      <c r="E53" s="152"/>
      <c r="F53" s="149"/>
      <c r="G53" s="162"/>
      <c r="H53" s="113"/>
      <c r="I53" s="148"/>
      <c r="J53" s="190"/>
      <c r="K53" s="155"/>
      <c r="L53" s="121"/>
      <c r="M53" s="156"/>
      <c r="N53" s="157"/>
      <c r="O53" s="121"/>
      <c r="P53" s="157"/>
      <c r="Q53" s="158"/>
      <c r="R53" s="159"/>
      <c r="S53" s="154"/>
      <c r="T53" s="154"/>
      <c r="U53" s="154"/>
    </row>
    <row r="54" spans="1:21" ht="15" customHeight="1">
      <c r="A54" s="154"/>
      <c r="B54" s="121"/>
      <c r="C54" s="121"/>
      <c r="D54" s="111"/>
      <c r="E54" s="152"/>
      <c r="F54" s="149"/>
      <c r="G54" s="162"/>
      <c r="H54" s="143"/>
      <c r="I54" s="148"/>
      <c r="J54" s="190"/>
      <c r="K54" s="155"/>
      <c r="L54" s="121"/>
      <c r="M54" s="156"/>
      <c r="N54" s="157"/>
      <c r="O54" s="121"/>
      <c r="P54" s="157"/>
      <c r="Q54" s="158"/>
      <c r="R54" s="159"/>
      <c r="S54" s="154"/>
      <c r="T54" s="154"/>
      <c r="U54" s="154"/>
    </row>
    <row r="55" spans="1:21" ht="15" customHeight="1">
      <c r="A55" s="154"/>
      <c r="B55" s="121"/>
      <c r="C55" s="121"/>
      <c r="D55" s="111"/>
      <c r="E55" s="152"/>
      <c r="F55" s="149"/>
      <c r="G55" s="162"/>
      <c r="H55" s="163"/>
      <c r="I55" s="148"/>
      <c r="J55" s="190"/>
      <c r="K55" s="155"/>
      <c r="L55" s="121"/>
      <c r="M55" s="156"/>
      <c r="N55" s="157"/>
      <c r="O55" s="121"/>
      <c r="P55" s="157"/>
      <c r="Q55" s="158"/>
      <c r="R55" s="159"/>
      <c r="S55" s="154"/>
      <c r="T55" s="154"/>
      <c r="U55" s="154"/>
    </row>
    <row r="56" spans="1:21" ht="15" customHeight="1">
      <c r="A56" s="154"/>
      <c r="B56" s="121"/>
      <c r="C56" s="121"/>
      <c r="D56" s="111"/>
      <c r="E56" s="152"/>
      <c r="F56" s="149"/>
      <c r="G56" s="162"/>
      <c r="H56" s="113"/>
      <c r="I56" s="148"/>
      <c r="J56" s="190"/>
      <c r="K56" s="155"/>
      <c r="L56" s="121"/>
      <c r="M56" s="156"/>
      <c r="N56" s="157"/>
      <c r="O56" s="121"/>
      <c r="P56" s="157"/>
      <c r="Q56" s="158"/>
      <c r="R56" s="159"/>
      <c r="S56" s="154"/>
      <c r="T56" s="154"/>
      <c r="U56" s="154"/>
    </row>
    <row r="57" spans="1:21" ht="15" customHeight="1">
      <c r="A57" s="154"/>
      <c r="B57" s="121"/>
      <c r="C57" s="121"/>
      <c r="D57" s="111"/>
      <c r="E57" s="152"/>
      <c r="F57" s="149"/>
      <c r="G57" s="112"/>
      <c r="H57" s="143"/>
      <c r="I57" s="111"/>
      <c r="J57" s="190"/>
      <c r="K57" s="155"/>
      <c r="L57" s="121"/>
      <c r="M57" s="156"/>
      <c r="N57" s="157"/>
      <c r="O57" s="121"/>
      <c r="P57" s="157"/>
      <c r="Q57" s="158"/>
      <c r="R57" s="159"/>
      <c r="S57" s="154"/>
      <c r="T57" s="154"/>
      <c r="U57" s="154"/>
    </row>
    <row r="58" spans="1:21" ht="15" customHeight="1">
      <c r="A58" s="154"/>
      <c r="B58" s="121"/>
      <c r="C58" s="121"/>
      <c r="D58" s="111"/>
      <c r="E58" s="152"/>
      <c r="F58" s="149"/>
      <c r="G58" s="151"/>
      <c r="H58" s="113"/>
      <c r="I58" s="111"/>
      <c r="J58" s="190"/>
      <c r="K58" s="155"/>
      <c r="L58" s="121"/>
      <c r="M58" s="156"/>
      <c r="N58" s="157"/>
      <c r="O58" s="121"/>
      <c r="P58" s="157"/>
      <c r="Q58" s="158"/>
      <c r="R58" s="159"/>
      <c r="S58" s="154"/>
      <c r="T58" s="154"/>
      <c r="U58" s="154"/>
    </row>
    <row r="59" spans="1:21" ht="15" customHeight="1">
      <c r="A59" s="154"/>
      <c r="B59" s="121"/>
      <c r="C59" s="121"/>
      <c r="D59" s="111"/>
      <c r="E59" s="152"/>
      <c r="F59" s="149"/>
      <c r="G59" s="151"/>
      <c r="H59" s="143"/>
      <c r="I59" s="111"/>
      <c r="J59" s="190"/>
      <c r="K59" s="155"/>
      <c r="L59" s="121"/>
      <c r="M59" s="156"/>
      <c r="N59" s="157"/>
      <c r="O59" s="121"/>
      <c r="P59" s="157"/>
      <c r="Q59" s="158"/>
      <c r="R59" s="159"/>
      <c r="S59" s="154"/>
      <c r="T59" s="154"/>
      <c r="U59" s="154"/>
    </row>
    <row r="60" spans="1:21" ht="15" customHeight="1">
      <c r="A60" s="154"/>
      <c r="B60" s="121"/>
      <c r="C60" s="121"/>
      <c r="D60" s="111"/>
      <c r="E60" s="152"/>
      <c r="F60" s="149"/>
      <c r="G60" s="151"/>
      <c r="H60" s="113"/>
      <c r="I60" s="111"/>
      <c r="J60" s="190"/>
      <c r="K60" s="155"/>
      <c r="L60" s="121"/>
      <c r="M60" s="156"/>
      <c r="N60" s="157"/>
      <c r="O60" s="121"/>
      <c r="P60" s="157"/>
      <c r="Q60" s="158"/>
      <c r="R60" s="159"/>
      <c r="S60" s="160"/>
      <c r="T60" s="154"/>
      <c r="U60" s="154"/>
    </row>
    <row r="61" spans="1:21" ht="15" customHeight="1">
      <c r="A61" s="154"/>
      <c r="B61" s="121"/>
      <c r="C61" s="121"/>
      <c r="D61" s="111"/>
      <c r="E61" s="152"/>
      <c r="F61" s="149"/>
      <c r="G61" s="112"/>
      <c r="H61" s="165"/>
      <c r="I61" s="111"/>
      <c r="J61" s="190"/>
      <c r="K61" s="155"/>
      <c r="L61" s="121"/>
      <c r="M61" s="156"/>
      <c r="N61" s="157"/>
      <c r="O61" s="121"/>
      <c r="P61" s="157"/>
      <c r="Q61" s="158"/>
      <c r="R61" s="159"/>
      <c r="S61" s="150"/>
      <c r="T61" s="154"/>
      <c r="U61" s="154"/>
    </row>
    <row r="62" spans="1:21" ht="15" customHeight="1">
      <c r="A62" s="154"/>
      <c r="B62" s="121"/>
      <c r="C62" s="121"/>
      <c r="D62" s="111"/>
      <c r="E62" s="152"/>
      <c r="F62" s="149"/>
      <c r="G62" s="112"/>
      <c r="H62" s="143"/>
      <c r="I62" s="111"/>
      <c r="J62" s="190"/>
      <c r="K62" s="155"/>
      <c r="L62" s="121"/>
      <c r="M62" s="156"/>
      <c r="N62" s="157"/>
      <c r="O62" s="121"/>
      <c r="P62" s="157"/>
      <c r="Q62" s="158"/>
      <c r="R62" s="159"/>
      <c r="S62" s="154"/>
      <c r="T62" s="154"/>
      <c r="U62" s="154"/>
    </row>
    <row r="63" spans="1:21" ht="15" customHeight="1">
      <c r="A63" s="154"/>
      <c r="B63" s="121"/>
      <c r="C63" s="121"/>
      <c r="D63" s="111"/>
      <c r="E63" s="152"/>
      <c r="F63" s="149"/>
      <c r="G63" s="112"/>
      <c r="H63" s="143"/>
      <c r="I63" s="111"/>
      <c r="J63" s="190"/>
      <c r="K63" s="155"/>
      <c r="L63" s="121"/>
      <c r="M63" s="156"/>
      <c r="N63" s="157"/>
      <c r="O63" s="121"/>
      <c r="P63" s="157"/>
      <c r="Q63" s="158"/>
      <c r="R63" s="159"/>
      <c r="S63" s="160"/>
      <c r="T63" s="154"/>
      <c r="U63" s="154"/>
    </row>
    <row r="64" spans="1:21" ht="15" customHeight="1">
      <c r="A64" s="154"/>
      <c r="B64" s="121"/>
      <c r="C64" s="121"/>
      <c r="D64" s="111"/>
      <c r="E64" s="152"/>
      <c r="F64" s="149"/>
      <c r="G64" s="112"/>
      <c r="H64" s="113"/>
      <c r="I64" s="111"/>
      <c r="J64" s="190"/>
      <c r="K64" s="155"/>
      <c r="L64" s="121"/>
      <c r="M64" s="156"/>
      <c r="N64" s="157"/>
      <c r="O64" s="121"/>
      <c r="P64" s="157"/>
      <c r="Q64" s="158"/>
      <c r="R64" s="159"/>
      <c r="S64" s="154"/>
      <c r="T64" s="154"/>
      <c r="U64" s="154"/>
    </row>
    <row r="65" spans="1:21" ht="15" customHeight="1">
      <c r="A65" s="154"/>
      <c r="B65" s="121"/>
      <c r="C65" s="121"/>
      <c r="D65" s="111"/>
      <c r="E65" s="152"/>
      <c r="F65" s="149"/>
      <c r="G65" s="112"/>
      <c r="H65" s="113"/>
      <c r="I65" s="111"/>
      <c r="J65" s="190"/>
      <c r="K65" s="155"/>
      <c r="L65" s="121"/>
      <c r="M65" s="156"/>
      <c r="N65" s="157"/>
      <c r="O65" s="121"/>
      <c r="P65" s="157"/>
      <c r="Q65" s="158"/>
      <c r="R65" s="159"/>
      <c r="S65" s="154"/>
      <c r="T65" s="154"/>
      <c r="U65" s="154"/>
    </row>
    <row r="66" spans="1:21" ht="15" customHeight="1">
      <c r="A66" s="154"/>
      <c r="B66" s="121"/>
      <c r="C66" s="121"/>
      <c r="D66" s="111"/>
      <c r="E66" s="152"/>
      <c r="F66" s="149"/>
      <c r="G66" s="151"/>
      <c r="H66" s="113"/>
      <c r="I66" s="111"/>
      <c r="J66" s="190"/>
      <c r="K66" s="155"/>
      <c r="L66" s="121"/>
      <c r="M66" s="156"/>
      <c r="N66" s="157"/>
      <c r="O66" s="121"/>
      <c r="P66" s="157"/>
      <c r="Q66" s="158"/>
      <c r="R66" s="159"/>
      <c r="S66" s="154"/>
      <c r="T66" s="154"/>
      <c r="U66" s="154"/>
    </row>
    <row r="67" spans="1:21" ht="15" customHeight="1">
      <c r="A67" s="154"/>
      <c r="B67" s="121"/>
      <c r="C67" s="121"/>
      <c r="D67" s="111"/>
      <c r="E67" s="152"/>
      <c r="F67" s="149"/>
      <c r="G67" s="162"/>
      <c r="H67" s="165"/>
      <c r="I67" s="111"/>
      <c r="J67" s="190"/>
      <c r="K67" s="155"/>
      <c r="L67" s="121"/>
      <c r="M67" s="156"/>
      <c r="N67" s="157"/>
      <c r="O67" s="121"/>
      <c r="P67" s="157"/>
      <c r="Q67" s="158"/>
      <c r="R67" s="159"/>
      <c r="S67" s="160"/>
      <c r="T67" s="154"/>
      <c r="U67" s="154"/>
    </row>
    <row r="68" spans="1:21" ht="15" customHeight="1">
      <c r="A68" s="154"/>
      <c r="B68" s="121"/>
      <c r="C68" s="121"/>
      <c r="D68" s="111"/>
      <c r="E68" s="152"/>
      <c r="F68" s="149"/>
      <c r="G68" s="112"/>
      <c r="H68" s="141"/>
      <c r="I68" s="111"/>
      <c r="J68" s="190"/>
      <c r="K68" s="155"/>
      <c r="L68" s="121"/>
      <c r="M68" s="156"/>
      <c r="N68" s="157"/>
      <c r="O68" s="121"/>
      <c r="P68" s="157"/>
      <c r="Q68" s="158"/>
      <c r="R68" s="159"/>
      <c r="S68" s="150"/>
      <c r="T68" s="154"/>
      <c r="U68" s="154"/>
    </row>
    <row r="69" spans="1:21" ht="15" customHeight="1">
      <c r="A69" s="154"/>
      <c r="B69" s="121"/>
      <c r="C69" s="121"/>
      <c r="D69" s="111"/>
      <c r="E69" s="152"/>
      <c r="F69" s="149"/>
      <c r="G69" s="112"/>
      <c r="H69" s="141"/>
      <c r="I69" s="111"/>
      <c r="J69" s="190"/>
      <c r="K69" s="155"/>
      <c r="L69" s="121"/>
      <c r="M69" s="156"/>
      <c r="N69" s="157"/>
      <c r="O69" s="121"/>
      <c r="P69" s="157"/>
      <c r="Q69" s="158"/>
      <c r="R69" s="159"/>
      <c r="S69" s="154"/>
      <c r="T69" s="154"/>
      <c r="U69" s="154"/>
    </row>
    <row r="70" spans="1:21" ht="15" customHeight="1">
      <c r="A70" s="154"/>
      <c r="B70" s="121"/>
      <c r="C70" s="121"/>
      <c r="D70" s="111"/>
      <c r="E70" s="152"/>
      <c r="F70" s="149"/>
      <c r="G70" s="151"/>
      <c r="H70" s="141"/>
      <c r="I70" s="111"/>
      <c r="J70" s="190"/>
      <c r="K70" s="155"/>
      <c r="L70" s="121"/>
      <c r="M70" s="156"/>
      <c r="N70" s="157"/>
      <c r="O70" s="121"/>
      <c r="P70" s="157"/>
      <c r="Q70" s="158"/>
      <c r="R70" s="159"/>
      <c r="S70" s="154"/>
      <c r="T70" s="154"/>
      <c r="U70" s="154"/>
    </row>
    <row r="71" spans="1:21" ht="15" customHeight="1">
      <c r="A71" s="154"/>
      <c r="B71" s="121"/>
      <c r="C71" s="121"/>
      <c r="D71" s="111"/>
      <c r="E71" s="152"/>
      <c r="F71" s="149"/>
      <c r="G71" s="151"/>
      <c r="H71" s="141"/>
      <c r="I71" s="111"/>
      <c r="J71" s="190"/>
      <c r="K71" s="155"/>
      <c r="L71" s="121"/>
      <c r="M71" s="156"/>
      <c r="N71" s="157"/>
      <c r="O71" s="121"/>
      <c r="P71" s="157"/>
      <c r="Q71" s="158"/>
      <c r="R71" s="159"/>
      <c r="S71" s="154"/>
      <c r="T71" s="154"/>
      <c r="U71" s="154"/>
    </row>
    <row r="72" spans="1:21" ht="15" customHeight="1">
      <c r="A72" s="154"/>
      <c r="B72" s="121"/>
      <c r="C72" s="121"/>
      <c r="D72" s="111"/>
      <c r="E72" s="152"/>
      <c r="F72" s="149"/>
      <c r="G72" s="151"/>
      <c r="H72" s="113"/>
      <c r="I72" s="111"/>
      <c r="J72" s="190"/>
      <c r="K72" s="155"/>
      <c r="L72" s="121"/>
      <c r="M72" s="156"/>
      <c r="N72" s="157"/>
      <c r="O72" s="121"/>
      <c r="P72" s="157"/>
      <c r="Q72" s="158"/>
      <c r="R72" s="159"/>
      <c r="S72" s="154"/>
      <c r="T72" s="154"/>
      <c r="U72" s="154"/>
    </row>
    <row r="73" spans="1:21" ht="15" customHeight="1">
      <c r="A73" s="154"/>
      <c r="B73" s="121"/>
      <c r="C73" s="121"/>
      <c r="D73" s="111"/>
      <c r="E73" s="152"/>
      <c r="F73" s="149"/>
      <c r="G73" s="112"/>
      <c r="H73" s="113"/>
      <c r="I73" s="111"/>
      <c r="J73" s="190"/>
      <c r="K73" s="155"/>
      <c r="L73" s="121"/>
      <c r="M73" s="156"/>
      <c r="N73" s="157"/>
      <c r="O73" s="121"/>
      <c r="P73" s="157"/>
      <c r="Q73" s="158"/>
      <c r="R73" s="159"/>
      <c r="S73" s="154"/>
      <c r="T73" s="154"/>
      <c r="U73" s="154"/>
    </row>
    <row r="74" spans="1:21" ht="15" customHeight="1">
      <c r="A74" s="154"/>
      <c r="B74" s="121"/>
      <c r="C74" s="121"/>
      <c r="D74" s="111"/>
      <c r="E74" s="152"/>
      <c r="F74" s="149"/>
      <c r="G74" s="112"/>
      <c r="H74" s="113"/>
      <c r="I74" s="111"/>
      <c r="J74" s="190"/>
      <c r="K74" s="155"/>
      <c r="L74" s="121"/>
      <c r="M74" s="156"/>
      <c r="N74" s="157"/>
      <c r="O74" s="121"/>
      <c r="P74" s="157"/>
      <c r="Q74" s="158"/>
      <c r="R74" s="159"/>
      <c r="S74" s="154"/>
      <c r="T74" s="154"/>
      <c r="U74" s="154"/>
    </row>
    <row r="75" spans="1:21" ht="15" customHeight="1">
      <c r="A75" s="154"/>
      <c r="B75" s="121"/>
      <c r="C75" s="121"/>
      <c r="D75" s="111"/>
      <c r="E75" s="152"/>
      <c r="F75" s="149"/>
      <c r="G75" s="162"/>
      <c r="H75" s="165"/>
      <c r="I75" s="111"/>
      <c r="J75" s="190"/>
      <c r="K75" s="155"/>
      <c r="L75" s="121"/>
      <c r="M75" s="156"/>
      <c r="N75" s="157"/>
      <c r="O75" s="121"/>
      <c r="P75" s="157"/>
      <c r="Q75" s="158"/>
      <c r="R75" s="159"/>
      <c r="S75" s="154"/>
      <c r="T75" s="154"/>
      <c r="U75" s="154"/>
    </row>
    <row r="76" spans="1:21" ht="15" customHeight="1">
      <c r="A76" s="154"/>
      <c r="B76" s="121"/>
      <c r="C76" s="121"/>
      <c r="D76" s="111"/>
      <c r="E76" s="152"/>
      <c r="F76" s="149"/>
      <c r="G76" s="151"/>
      <c r="H76" s="141"/>
      <c r="I76" s="111"/>
      <c r="J76" s="190"/>
      <c r="K76" s="155"/>
      <c r="L76" s="121"/>
      <c r="M76" s="156"/>
      <c r="N76" s="157"/>
      <c r="O76" s="121"/>
      <c r="P76" s="157"/>
      <c r="Q76" s="158"/>
      <c r="R76" s="159"/>
      <c r="S76" s="160"/>
      <c r="T76" s="154"/>
      <c r="U76" s="154"/>
    </row>
    <row r="77" spans="1:21" ht="15" customHeight="1">
      <c r="A77" s="154"/>
      <c r="B77" s="121"/>
      <c r="C77" s="121"/>
      <c r="D77" s="111"/>
      <c r="E77" s="152"/>
      <c r="F77" s="149"/>
      <c r="G77" s="162"/>
      <c r="H77" s="141"/>
      <c r="I77" s="111"/>
      <c r="J77" s="190"/>
      <c r="K77" s="155"/>
      <c r="L77" s="121"/>
      <c r="M77" s="156"/>
      <c r="N77" s="157"/>
      <c r="O77" s="121"/>
      <c r="P77" s="157"/>
      <c r="Q77" s="158"/>
      <c r="R77" s="159"/>
      <c r="S77" s="154"/>
      <c r="T77" s="154"/>
      <c r="U77" s="154"/>
    </row>
    <row r="78" spans="1:21" ht="15" customHeight="1">
      <c r="A78" s="154"/>
      <c r="B78" s="121"/>
      <c r="C78" s="121"/>
      <c r="D78" s="111"/>
      <c r="E78" s="152"/>
      <c r="F78" s="149"/>
      <c r="G78" s="151"/>
      <c r="H78" s="113"/>
      <c r="I78" s="111"/>
      <c r="J78" s="190"/>
      <c r="K78" s="155"/>
      <c r="L78" s="121"/>
      <c r="M78" s="156"/>
      <c r="N78" s="157"/>
      <c r="O78" s="121"/>
      <c r="P78" s="157"/>
      <c r="Q78" s="158"/>
      <c r="R78" s="159"/>
      <c r="S78" s="160"/>
      <c r="T78" s="154"/>
      <c r="U78" s="154"/>
    </row>
    <row r="79" spans="1:21" ht="15" customHeight="1">
      <c r="A79" s="154"/>
      <c r="B79" s="121"/>
      <c r="C79" s="121"/>
      <c r="D79" s="111"/>
      <c r="E79" s="152"/>
      <c r="F79" s="149"/>
      <c r="G79" s="112"/>
      <c r="H79" s="113"/>
      <c r="I79" s="111"/>
      <c r="J79" s="190"/>
      <c r="K79" s="155"/>
      <c r="L79" s="121"/>
      <c r="M79" s="156"/>
      <c r="N79" s="157"/>
      <c r="O79" s="121"/>
      <c r="P79" s="157"/>
      <c r="Q79" s="158"/>
      <c r="R79" s="159"/>
      <c r="S79" s="160"/>
      <c r="T79" s="154"/>
      <c r="U79" s="154"/>
    </row>
    <row r="80" spans="1:21" ht="15" customHeight="1">
      <c r="A80" s="154"/>
      <c r="B80" s="121"/>
      <c r="C80" s="121"/>
      <c r="D80" s="111"/>
      <c r="E80" s="152"/>
      <c r="F80" s="149"/>
      <c r="G80" s="112"/>
      <c r="H80" s="140"/>
      <c r="I80" s="111"/>
      <c r="J80" s="190"/>
      <c r="K80" s="155"/>
      <c r="L80" s="121"/>
      <c r="M80" s="156"/>
      <c r="N80" s="157"/>
      <c r="O80" s="121"/>
      <c r="P80" s="157"/>
      <c r="Q80" s="158"/>
      <c r="R80" s="159"/>
      <c r="S80" s="154"/>
      <c r="T80" s="154"/>
      <c r="U80" s="154"/>
    </row>
    <row r="81" spans="1:23" ht="15" customHeight="1">
      <c r="A81" s="154"/>
      <c r="B81" s="121"/>
      <c r="C81" s="121"/>
      <c r="D81" s="111"/>
      <c r="E81" s="152"/>
      <c r="F81" s="149"/>
      <c r="G81" s="112"/>
      <c r="H81" s="153"/>
      <c r="I81" s="111"/>
      <c r="J81" s="190"/>
      <c r="K81" s="155"/>
      <c r="L81" s="121"/>
      <c r="M81" s="156"/>
      <c r="N81" s="157"/>
      <c r="O81" s="121"/>
      <c r="P81" s="157"/>
      <c r="Q81" s="158"/>
      <c r="R81" s="159"/>
      <c r="S81" s="154"/>
      <c r="T81" s="154"/>
      <c r="U81" s="154"/>
    </row>
    <row r="82" spans="1:23" ht="15" customHeight="1">
      <c r="A82" s="154"/>
      <c r="B82" s="121"/>
      <c r="C82" s="121"/>
      <c r="D82" s="111"/>
      <c r="E82" s="152"/>
      <c r="F82" s="149"/>
      <c r="G82" s="112"/>
      <c r="H82" s="113"/>
      <c r="I82" s="111"/>
      <c r="J82" s="190"/>
      <c r="K82" s="155"/>
      <c r="L82" s="121"/>
      <c r="M82" s="156"/>
      <c r="N82" s="157"/>
      <c r="O82" s="121"/>
      <c r="P82" s="157"/>
      <c r="Q82" s="158"/>
      <c r="R82" s="159"/>
      <c r="S82" s="154"/>
      <c r="T82" s="154"/>
      <c r="U82" s="154"/>
    </row>
    <row r="83" spans="1:23" ht="15" customHeight="1">
      <c r="A83" s="154"/>
      <c r="B83" s="121"/>
      <c r="C83" s="121"/>
      <c r="D83" s="111"/>
      <c r="E83" s="152"/>
      <c r="F83" s="149"/>
      <c r="G83" s="112"/>
      <c r="H83" s="113"/>
      <c r="I83" s="111"/>
      <c r="J83" s="190"/>
      <c r="K83" s="155"/>
      <c r="L83" s="121"/>
      <c r="M83" s="156"/>
      <c r="N83" s="157"/>
      <c r="O83" s="121"/>
      <c r="P83" s="157"/>
      <c r="Q83" s="158"/>
      <c r="R83" s="159"/>
      <c r="S83" s="154"/>
      <c r="T83" s="154"/>
      <c r="U83" s="154"/>
    </row>
    <row r="84" spans="1:23" ht="15" customHeight="1">
      <c r="A84" s="154"/>
      <c r="B84" s="121"/>
      <c r="C84" s="121"/>
      <c r="D84" s="111"/>
      <c r="E84" s="152"/>
      <c r="F84" s="149"/>
      <c r="G84" s="112"/>
      <c r="H84" s="153"/>
      <c r="I84" s="111"/>
      <c r="J84" s="190"/>
      <c r="K84" s="155"/>
      <c r="L84" s="121"/>
      <c r="M84" s="156"/>
      <c r="N84" s="157"/>
      <c r="O84" s="121"/>
      <c r="P84" s="157"/>
      <c r="Q84" s="158"/>
      <c r="R84" s="159"/>
      <c r="S84" s="154"/>
      <c r="T84" s="154"/>
      <c r="U84" s="154"/>
    </row>
    <row r="85" spans="1:23" ht="15" customHeight="1">
      <c r="A85" s="154"/>
      <c r="B85" s="121"/>
      <c r="C85" s="121"/>
      <c r="D85" s="111"/>
      <c r="E85" s="152"/>
      <c r="F85" s="149"/>
      <c r="G85" s="151"/>
      <c r="H85" s="153"/>
      <c r="I85" s="111"/>
      <c r="J85" s="190"/>
      <c r="K85" s="155"/>
      <c r="L85" s="121"/>
      <c r="M85" s="156"/>
      <c r="N85" s="157"/>
      <c r="O85" s="121"/>
      <c r="P85" s="157"/>
      <c r="Q85" s="158"/>
      <c r="R85" s="159"/>
      <c r="S85" s="154"/>
      <c r="T85" s="154"/>
      <c r="U85" s="154"/>
    </row>
    <row r="86" spans="1:23" ht="15" customHeight="1">
      <c r="A86" s="154"/>
      <c r="B86" s="121"/>
      <c r="C86" s="121"/>
      <c r="D86" s="111"/>
      <c r="E86" s="152"/>
      <c r="F86" s="149"/>
      <c r="G86" s="151"/>
      <c r="H86" s="153"/>
      <c r="I86" s="111"/>
      <c r="J86" s="190"/>
      <c r="K86" s="155"/>
      <c r="L86" s="121"/>
      <c r="M86" s="156"/>
      <c r="N86" s="157"/>
      <c r="O86" s="121"/>
      <c r="P86" s="157"/>
      <c r="Q86" s="158"/>
      <c r="R86" s="159"/>
      <c r="S86" s="154"/>
      <c r="T86" s="154"/>
      <c r="U86" s="154"/>
    </row>
    <row r="87" spans="1:23" ht="15" customHeight="1">
      <c r="A87" s="154"/>
      <c r="B87" s="121"/>
      <c r="C87" s="121"/>
      <c r="D87" s="111"/>
      <c r="E87" s="152"/>
      <c r="F87" s="149"/>
      <c r="G87" s="112"/>
      <c r="H87" s="153"/>
      <c r="I87" s="111"/>
      <c r="J87" s="190"/>
      <c r="K87" s="155"/>
      <c r="L87" s="121"/>
      <c r="M87" s="156"/>
      <c r="N87" s="157"/>
      <c r="O87" s="121"/>
      <c r="P87" s="157"/>
      <c r="Q87" s="158"/>
      <c r="R87" s="159"/>
      <c r="S87" s="154"/>
      <c r="T87" s="154"/>
      <c r="U87" s="154"/>
    </row>
    <row r="88" spans="1:23" ht="15" customHeight="1">
      <c r="A88" s="154"/>
      <c r="B88" s="121"/>
      <c r="C88" s="121"/>
      <c r="D88" s="111"/>
      <c r="E88" s="152"/>
      <c r="F88" s="149"/>
      <c r="G88" s="112"/>
      <c r="H88" s="153"/>
      <c r="I88" s="111"/>
      <c r="J88" s="190"/>
      <c r="K88" s="155"/>
      <c r="L88" s="121"/>
      <c r="M88" s="156"/>
      <c r="N88" s="157"/>
      <c r="O88" s="121"/>
      <c r="P88" s="157"/>
      <c r="Q88" s="158"/>
      <c r="R88" s="159"/>
      <c r="S88" s="154"/>
      <c r="T88" s="154"/>
      <c r="U88" s="154"/>
    </row>
    <row r="89" spans="1:23" ht="15" customHeight="1">
      <c r="A89" s="154"/>
      <c r="B89" s="121"/>
      <c r="C89" s="121"/>
      <c r="D89" s="111"/>
      <c r="E89" s="152"/>
      <c r="F89" s="149"/>
      <c r="G89" s="112"/>
      <c r="H89" s="153"/>
      <c r="I89" s="111"/>
      <c r="J89" s="190"/>
      <c r="K89" s="155"/>
      <c r="L89" s="121"/>
      <c r="M89" s="156"/>
      <c r="N89" s="157"/>
      <c r="O89" s="121"/>
      <c r="P89" s="157"/>
      <c r="Q89" s="158"/>
      <c r="R89" s="159"/>
      <c r="S89" s="150"/>
      <c r="T89" s="154"/>
      <c r="U89" s="154"/>
    </row>
    <row r="90" spans="1:23" ht="15" customHeight="1">
      <c r="A90" s="154"/>
      <c r="B90" s="121"/>
      <c r="C90" s="121"/>
      <c r="D90" s="111"/>
      <c r="E90" s="152"/>
      <c r="F90" s="149"/>
      <c r="G90" s="112"/>
      <c r="H90" s="153"/>
      <c r="I90" s="111"/>
      <c r="J90" s="190"/>
      <c r="K90" s="155"/>
      <c r="L90" s="121"/>
      <c r="M90" s="156"/>
      <c r="N90" s="157"/>
      <c r="O90" s="121"/>
      <c r="P90" s="157"/>
      <c r="Q90" s="158"/>
      <c r="R90" s="159"/>
      <c r="S90" s="154"/>
      <c r="T90" s="154"/>
      <c r="U90" s="154"/>
    </row>
    <row r="91" spans="1:23" ht="15" customHeight="1">
      <c r="A91" s="154"/>
      <c r="B91" s="121"/>
      <c r="C91" s="121"/>
      <c r="D91" s="111"/>
      <c r="E91" s="152"/>
      <c r="F91" s="149"/>
      <c r="G91" s="112"/>
      <c r="H91" s="153"/>
      <c r="I91" s="111"/>
      <c r="J91" s="190"/>
      <c r="K91" s="155"/>
      <c r="L91" s="121"/>
      <c r="M91" s="156"/>
      <c r="N91" s="157"/>
      <c r="O91" s="121"/>
      <c r="P91" s="157"/>
      <c r="Q91" s="158"/>
      <c r="R91" s="159"/>
      <c r="S91" s="154"/>
      <c r="T91" s="154"/>
      <c r="U91" s="154"/>
    </row>
    <row r="92" spans="1:23" ht="15" customHeight="1">
      <c r="A92" s="154"/>
      <c r="B92" s="121"/>
      <c r="C92" s="121"/>
      <c r="D92" s="111"/>
      <c r="E92" s="152"/>
      <c r="F92" s="149"/>
      <c r="G92" s="112"/>
      <c r="H92" s="113"/>
      <c r="I92" s="111"/>
      <c r="J92" s="190"/>
      <c r="K92" s="155"/>
      <c r="L92" s="121"/>
      <c r="M92" s="156"/>
      <c r="N92" s="157"/>
      <c r="O92" s="121"/>
      <c r="P92" s="157"/>
      <c r="Q92" s="158"/>
      <c r="R92" s="159"/>
      <c r="S92" s="154"/>
      <c r="T92" s="154"/>
      <c r="U92" s="154"/>
    </row>
    <row r="93" spans="1:23" ht="15" customHeight="1">
      <c r="A93" s="154"/>
      <c r="B93" s="121"/>
      <c r="C93" s="121"/>
      <c r="D93" s="111"/>
      <c r="E93" s="152"/>
      <c r="F93" s="149"/>
      <c r="G93" s="112"/>
      <c r="H93" s="111"/>
      <c r="I93" s="111"/>
      <c r="J93" s="190"/>
      <c r="K93" s="155"/>
      <c r="L93" s="121"/>
      <c r="M93" s="156"/>
      <c r="N93" s="157"/>
      <c r="O93" s="121"/>
      <c r="P93" s="157"/>
      <c r="Q93" s="158"/>
      <c r="R93" s="159"/>
      <c r="S93" s="154"/>
      <c r="T93" s="154" t="str">
        <f t="shared" ref="T93:T135" si="31">RIGHT(D93,1)</f>
        <v/>
      </c>
      <c r="U93" s="154" t="str">
        <f t="shared" ref="U93:U135" si="32">IF(F93&gt;=K93,"OK","NO")</f>
        <v>OK</v>
      </c>
      <c r="W93" s="14">
        <v>2016</v>
      </c>
    </row>
    <row r="94" spans="1:23" ht="15" customHeight="1">
      <c r="A94" s="154"/>
      <c r="B94" s="121"/>
      <c r="C94" s="121"/>
      <c r="D94" s="111"/>
      <c r="E94" s="152"/>
      <c r="F94" s="149"/>
      <c r="G94" s="151"/>
      <c r="H94" s="153"/>
      <c r="I94" s="111"/>
      <c r="J94" s="190"/>
      <c r="K94" s="155"/>
      <c r="L94" s="121"/>
      <c r="M94" s="156"/>
      <c r="N94" s="157"/>
      <c r="O94" s="121"/>
      <c r="P94" s="157"/>
      <c r="Q94" s="158"/>
      <c r="R94" s="159"/>
      <c r="S94" s="154"/>
      <c r="T94" s="154" t="str">
        <f t="shared" si="31"/>
        <v/>
      </c>
      <c r="U94" s="154" t="str">
        <f t="shared" si="32"/>
        <v>OK</v>
      </c>
      <c r="W94" s="14">
        <v>2016</v>
      </c>
    </row>
    <row r="95" spans="1:23" ht="15" customHeight="1">
      <c r="A95" s="154"/>
      <c r="B95" s="121"/>
      <c r="C95" s="121"/>
      <c r="D95" s="111"/>
      <c r="E95" s="152"/>
      <c r="F95" s="149"/>
      <c r="G95" s="151"/>
      <c r="H95" s="111"/>
      <c r="I95" s="111"/>
      <c r="J95" s="190"/>
      <c r="K95" s="155"/>
      <c r="L95" s="121"/>
      <c r="M95" s="156"/>
      <c r="N95" s="157"/>
      <c r="O95" s="121"/>
      <c r="P95" s="157"/>
      <c r="Q95" s="158"/>
      <c r="R95" s="159"/>
      <c r="S95" s="154"/>
      <c r="T95" s="154" t="str">
        <f t="shared" si="31"/>
        <v/>
      </c>
      <c r="U95" s="154" t="str">
        <f t="shared" si="32"/>
        <v>OK</v>
      </c>
    </row>
    <row r="96" spans="1:23" ht="15" customHeight="1">
      <c r="A96" s="154"/>
      <c r="B96" s="121"/>
      <c r="C96" s="121"/>
      <c r="D96" s="111"/>
      <c r="E96" s="152"/>
      <c r="F96" s="149"/>
      <c r="G96" s="151"/>
      <c r="H96" s="153"/>
      <c r="I96" s="111"/>
      <c r="J96" s="190"/>
      <c r="K96" s="155"/>
      <c r="L96" s="121"/>
      <c r="M96" s="156"/>
      <c r="N96" s="157"/>
      <c r="O96" s="121"/>
      <c r="P96" s="157"/>
      <c r="Q96" s="158"/>
      <c r="R96" s="159"/>
      <c r="S96" s="154"/>
      <c r="T96" s="154" t="str">
        <f t="shared" si="31"/>
        <v/>
      </c>
      <c r="U96" s="154" t="str">
        <f t="shared" si="32"/>
        <v>OK</v>
      </c>
    </row>
    <row r="97" spans="1:23" ht="15" customHeight="1">
      <c r="A97" s="154"/>
      <c r="B97" s="121"/>
      <c r="C97" s="121"/>
      <c r="D97" s="111"/>
      <c r="E97" s="152"/>
      <c r="F97" s="149"/>
      <c r="G97" s="112"/>
      <c r="H97" s="166"/>
      <c r="I97" s="111"/>
      <c r="J97" s="190"/>
      <c r="K97" s="155"/>
      <c r="L97" s="121"/>
      <c r="M97" s="156"/>
      <c r="N97" s="157"/>
      <c r="O97" s="121"/>
      <c r="P97" s="157"/>
      <c r="Q97" s="158"/>
      <c r="R97" s="159"/>
      <c r="S97" s="154"/>
      <c r="T97" s="154" t="str">
        <f t="shared" si="31"/>
        <v/>
      </c>
      <c r="U97" s="154" t="str">
        <f t="shared" si="32"/>
        <v>OK</v>
      </c>
    </row>
    <row r="98" spans="1:23" ht="15" customHeight="1">
      <c r="A98" s="154"/>
      <c r="B98" s="121"/>
      <c r="C98" s="121"/>
      <c r="D98" s="111"/>
      <c r="E98" s="152"/>
      <c r="F98" s="149"/>
      <c r="G98" s="112"/>
      <c r="H98" s="153"/>
      <c r="I98" s="111"/>
      <c r="J98" s="190"/>
      <c r="K98" s="155"/>
      <c r="L98" s="121"/>
      <c r="M98" s="156"/>
      <c r="N98" s="157"/>
      <c r="O98" s="121"/>
      <c r="P98" s="157"/>
      <c r="Q98" s="158"/>
      <c r="R98" s="159"/>
      <c r="S98" s="154"/>
      <c r="T98" s="154" t="str">
        <f t="shared" si="31"/>
        <v/>
      </c>
      <c r="U98" s="154" t="str">
        <f t="shared" si="32"/>
        <v>OK</v>
      </c>
    </row>
    <row r="99" spans="1:23" ht="15" customHeight="1">
      <c r="A99" s="154"/>
      <c r="B99" s="121"/>
      <c r="C99" s="121"/>
      <c r="D99" s="111"/>
      <c r="E99" s="152"/>
      <c r="F99" s="149"/>
      <c r="G99" s="112"/>
      <c r="H99" s="166"/>
      <c r="I99" s="111"/>
      <c r="J99" s="190"/>
      <c r="K99" s="155"/>
      <c r="L99" s="121"/>
      <c r="M99" s="156"/>
      <c r="N99" s="157"/>
      <c r="O99" s="121"/>
      <c r="P99" s="157"/>
      <c r="Q99" s="158"/>
      <c r="R99" s="159"/>
      <c r="S99" s="154"/>
      <c r="T99" s="154" t="str">
        <f t="shared" si="31"/>
        <v/>
      </c>
      <c r="U99" s="154" t="str">
        <f t="shared" si="32"/>
        <v>OK</v>
      </c>
      <c r="W99" s="14">
        <v>2016</v>
      </c>
    </row>
    <row r="100" spans="1:23" ht="15" customHeight="1">
      <c r="A100" s="154"/>
      <c r="B100" s="121"/>
      <c r="C100" s="121"/>
      <c r="D100" s="143"/>
      <c r="E100" s="152"/>
      <c r="F100" s="149"/>
      <c r="G100" s="112"/>
      <c r="H100" s="113"/>
      <c r="I100" s="111"/>
      <c r="J100" s="190"/>
      <c r="K100" s="155"/>
      <c r="L100" s="121"/>
      <c r="M100" s="156"/>
      <c r="N100" s="157"/>
      <c r="O100" s="121"/>
      <c r="P100" s="157"/>
      <c r="Q100" s="158"/>
      <c r="R100" s="159"/>
      <c r="S100" s="154"/>
      <c r="T100" s="154" t="str">
        <f t="shared" si="31"/>
        <v/>
      </c>
      <c r="U100" s="154" t="str">
        <f t="shared" si="32"/>
        <v>OK</v>
      </c>
    </row>
    <row r="101" spans="1:23" ht="15" customHeight="1">
      <c r="A101" s="154"/>
      <c r="B101" s="121"/>
      <c r="C101" s="121"/>
      <c r="D101" s="111"/>
      <c r="E101" s="152"/>
      <c r="F101" s="149"/>
      <c r="G101" s="112"/>
      <c r="H101" s="113"/>
      <c r="I101" s="111"/>
      <c r="J101" s="190"/>
      <c r="K101" s="155"/>
      <c r="L101" s="121"/>
      <c r="M101" s="156"/>
      <c r="N101" s="157"/>
      <c r="O101" s="121"/>
      <c r="P101" s="157"/>
      <c r="Q101" s="158"/>
      <c r="R101" s="159"/>
      <c r="S101" s="154"/>
      <c r="T101" s="154" t="str">
        <f t="shared" si="31"/>
        <v/>
      </c>
      <c r="U101" s="154" t="str">
        <f t="shared" si="32"/>
        <v>OK</v>
      </c>
    </row>
    <row r="102" spans="1:23" ht="15" customHeight="1">
      <c r="A102" s="154"/>
      <c r="B102" s="121"/>
      <c r="C102" s="121"/>
      <c r="D102" s="111"/>
      <c r="E102" s="152"/>
      <c r="F102" s="149"/>
      <c r="G102" s="151"/>
      <c r="H102" s="113"/>
      <c r="I102" s="111"/>
      <c r="J102" s="190"/>
      <c r="K102" s="155"/>
      <c r="L102" s="121"/>
      <c r="M102" s="156"/>
      <c r="N102" s="157"/>
      <c r="O102" s="121"/>
      <c r="P102" s="157"/>
      <c r="Q102" s="158"/>
      <c r="R102" s="159"/>
      <c r="S102" s="154"/>
      <c r="T102" s="154" t="str">
        <f t="shared" si="31"/>
        <v/>
      </c>
      <c r="U102" s="154" t="str">
        <f t="shared" si="32"/>
        <v>OK</v>
      </c>
      <c r="W102" s="14">
        <v>2016</v>
      </c>
    </row>
    <row r="103" spans="1:23" ht="15" customHeight="1">
      <c r="A103" s="154"/>
      <c r="B103" s="121"/>
      <c r="C103" s="121"/>
      <c r="D103" s="111"/>
      <c r="E103" s="152"/>
      <c r="F103" s="149"/>
      <c r="G103" s="112"/>
      <c r="H103" s="167"/>
      <c r="I103" s="111"/>
      <c r="J103" s="190"/>
      <c r="K103" s="155"/>
      <c r="L103" s="121"/>
      <c r="M103" s="156"/>
      <c r="N103" s="157"/>
      <c r="O103" s="121"/>
      <c r="P103" s="157"/>
      <c r="Q103" s="158"/>
      <c r="R103" s="159"/>
      <c r="S103" s="154"/>
      <c r="T103" s="154" t="str">
        <f t="shared" si="31"/>
        <v/>
      </c>
      <c r="U103" s="154" t="str">
        <f t="shared" si="32"/>
        <v>OK</v>
      </c>
      <c r="W103" s="14">
        <v>2016</v>
      </c>
    </row>
    <row r="104" spans="1:23" ht="15" customHeight="1">
      <c r="A104" s="154"/>
      <c r="B104" s="121"/>
      <c r="C104" s="121"/>
      <c r="D104" s="111"/>
      <c r="E104" s="152"/>
      <c r="F104" s="149"/>
      <c r="G104" s="112"/>
      <c r="H104" s="113"/>
      <c r="I104" s="111"/>
      <c r="J104" s="190"/>
      <c r="K104" s="155"/>
      <c r="L104" s="121"/>
      <c r="M104" s="156"/>
      <c r="N104" s="157"/>
      <c r="O104" s="121"/>
      <c r="P104" s="157"/>
      <c r="Q104" s="158"/>
      <c r="R104" s="159"/>
      <c r="S104" s="154"/>
      <c r="T104" s="154" t="str">
        <f t="shared" si="31"/>
        <v/>
      </c>
      <c r="U104" s="154" t="str">
        <f t="shared" si="32"/>
        <v>OK</v>
      </c>
      <c r="W104" s="14">
        <v>2016</v>
      </c>
    </row>
    <row r="105" spans="1:23" ht="15" customHeight="1">
      <c r="A105" s="154"/>
      <c r="B105" s="121"/>
      <c r="C105" s="121"/>
      <c r="D105" s="111"/>
      <c r="E105" s="152"/>
      <c r="F105" s="149"/>
      <c r="G105" s="112"/>
      <c r="H105" s="111"/>
      <c r="I105" s="111"/>
      <c r="J105" s="190"/>
      <c r="K105" s="155"/>
      <c r="L105" s="121"/>
      <c r="M105" s="156"/>
      <c r="N105" s="157"/>
      <c r="O105" s="121"/>
      <c r="P105" s="157"/>
      <c r="Q105" s="158"/>
      <c r="R105" s="159"/>
      <c r="S105" s="154"/>
      <c r="T105" s="154" t="str">
        <f t="shared" si="31"/>
        <v/>
      </c>
      <c r="U105" s="154" t="str">
        <f t="shared" si="32"/>
        <v>OK</v>
      </c>
    </row>
    <row r="106" spans="1:23" ht="15" customHeight="1">
      <c r="A106" s="154"/>
      <c r="B106" s="121"/>
      <c r="C106" s="121"/>
      <c r="D106" s="111"/>
      <c r="E106" s="152"/>
      <c r="F106" s="149"/>
      <c r="G106" s="151"/>
      <c r="H106" s="141"/>
      <c r="I106" s="111"/>
      <c r="J106" s="190"/>
      <c r="K106" s="155"/>
      <c r="L106" s="121"/>
      <c r="M106" s="156"/>
      <c r="N106" s="157"/>
      <c r="O106" s="121"/>
      <c r="P106" s="157"/>
      <c r="Q106" s="158"/>
      <c r="R106" s="159"/>
      <c r="S106" s="154"/>
      <c r="T106" s="154" t="str">
        <f t="shared" si="31"/>
        <v/>
      </c>
      <c r="U106" s="154" t="str">
        <f t="shared" si="32"/>
        <v>OK</v>
      </c>
    </row>
    <row r="107" spans="1:23" ht="15" customHeight="1">
      <c r="A107" s="154"/>
      <c r="B107" s="121"/>
      <c r="C107" s="121"/>
      <c r="D107" s="111"/>
      <c r="E107" s="152"/>
      <c r="F107" s="149"/>
      <c r="G107" s="112"/>
      <c r="H107" s="113"/>
      <c r="I107" s="111"/>
      <c r="J107" s="190"/>
      <c r="K107" s="155"/>
      <c r="L107" s="121"/>
      <c r="M107" s="156"/>
      <c r="N107" s="157"/>
      <c r="O107" s="121"/>
      <c r="P107" s="157"/>
      <c r="Q107" s="158"/>
      <c r="R107" s="159"/>
      <c r="S107" s="154"/>
      <c r="T107" s="154" t="str">
        <f t="shared" si="31"/>
        <v/>
      </c>
      <c r="U107" s="154" t="str">
        <f t="shared" si="32"/>
        <v>OK</v>
      </c>
    </row>
    <row r="108" spans="1:23" ht="15" customHeight="1">
      <c r="A108" s="154"/>
      <c r="B108" s="121"/>
      <c r="C108" s="121"/>
      <c r="D108" s="111"/>
      <c r="E108" s="152"/>
      <c r="F108" s="149"/>
      <c r="G108" s="151"/>
      <c r="H108" s="153"/>
      <c r="I108" s="111"/>
      <c r="J108" s="190"/>
      <c r="K108" s="155"/>
      <c r="L108" s="121"/>
      <c r="M108" s="156"/>
      <c r="N108" s="157"/>
      <c r="O108" s="121"/>
      <c r="P108" s="157"/>
      <c r="Q108" s="158"/>
      <c r="R108" s="159"/>
      <c r="S108" s="154"/>
      <c r="T108" s="154" t="str">
        <f t="shared" si="31"/>
        <v/>
      </c>
      <c r="U108" s="154" t="str">
        <f t="shared" si="32"/>
        <v>OK</v>
      </c>
      <c r="W108" s="14">
        <v>2016</v>
      </c>
    </row>
    <row r="109" spans="1:23" ht="15" customHeight="1">
      <c r="A109" s="154"/>
      <c r="B109" s="121"/>
      <c r="C109" s="121"/>
      <c r="D109" s="111"/>
      <c r="E109" s="152"/>
      <c r="F109" s="149"/>
      <c r="G109" s="112"/>
      <c r="H109" s="166"/>
      <c r="I109" s="111"/>
      <c r="J109" s="190"/>
      <c r="K109" s="155"/>
      <c r="L109" s="121"/>
      <c r="M109" s="156"/>
      <c r="N109" s="157"/>
      <c r="O109" s="121"/>
      <c r="P109" s="157"/>
      <c r="Q109" s="158"/>
      <c r="R109" s="159"/>
      <c r="S109" s="154"/>
      <c r="T109" s="154" t="str">
        <f t="shared" si="31"/>
        <v/>
      </c>
      <c r="U109" s="154" t="str">
        <f t="shared" si="32"/>
        <v>OK</v>
      </c>
      <c r="W109" s="14">
        <v>2015</v>
      </c>
    </row>
    <row r="110" spans="1:23" ht="15" customHeight="1">
      <c r="A110" s="154"/>
      <c r="B110" s="121"/>
      <c r="C110" s="121"/>
      <c r="D110" s="111"/>
      <c r="E110" s="152"/>
      <c r="F110" s="149"/>
      <c r="G110" s="112"/>
      <c r="H110" s="113"/>
      <c r="I110" s="111"/>
      <c r="J110" s="190"/>
      <c r="K110" s="155"/>
      <c r="L110" s="121"/>
      <c r="M110" s="156"/>
      <c r="N110" s="157"/>
      <c r="O110" s="121"/>
      <c r="P110" s="157"/>
      <c r="Q110" s="158"/>
      <c r="R110" s="159"/>
      <c r="S110" s="154"/>
      <c r="T110" s="154" t="str">
        <f t="shared" si="31"/>
        <v/>
      </c>
      <c r="U110" s="154" t="str">
        <f t="shared" si="32"/>
        <v>OK</v>
      </c>
    </row>
    <row r="111" spans="1:23" ht="15" customHeight="1">
      <c r="A111" s="154"/>
      <c r="B111" s="121"/>
      <c r="C111" s="121"/>
      <c r="D111" s="111"/>
      <c r="E111" s="152"/>
      <c r="F111" s="149"/>
      <c r="G111" s="112"/>
      <c r="H111" s="113"/>
      <c r="I111" s="111"/>
      <c r="J111" s="190"/>
      <c r="K111" s="155"/>
      <c r="L111" s="121"/>
      <c r="M111" s="156"/>
      <c r="N111" s="157"/>
      <c r="O111" s="121"/>
      <c r="P111" s="157"/>
      <c r="Q111" s="158"/>
      <c r="R111" s="159"/>
      <c r="S111" s="154"/>
      <c r="T111" s="154" t="str">
        <f t="shared" si="31"/>
        <v/>
      </c>
      <c r="U111" s="154" t="str">
        <f t="shared" si="32"/>
        <v>OK</v>
      </c>
    </row>
    <row r="112" spans="1:23" ht="15" customHeight="1">
      <c r="A112" s="154"/>
      <c r="B112" s="121"/>
      <c r="C112" s="121"/>
      <c r="D112" s="111"/>
      <c r="E112" s="152"/>
      <c r="F112" s="149"/>
      <c r="G112" s="151"/>
      <c r="H112" s="113"/>
      <c r="I112" s="111"/>
      <c r="J112" s="190"/>
      <c r="K112" s="155"/>
      <c r="L112" s="121"/>
      <c r="M112" s="156"/>
      <c r="N112" s="157"/>
      <c r="O112" s="121"/>
      <c r="P112" s="157"/>
      <c r="Q112" s="158"/>
      <c r="R112" s="159"/>
      <c r="S112" s="154"/>
      <c r="T112" s="154" t="str">
        <f t="shared" si="31"/>
        <v/>
      </c>
      <c r="U112" s="154" t="str">
        <f t="shared" si="32"/>
        <v>OK</v>
      </c>
      <c r="W112" s="14">
        <v>2016</v>
      </c>
    </row>
    <row r="113" spans="1:23" ht="15" customHeight="1">
      <c r="A113" s="154"/>
      <c r="B113" s="121"/>
      <c r="C113" s="121"/>
      <c r="D113" s="111"/>
      <c r="E113" s="152"/>
      <c r="F113" s="149"/>
      <c r="G113" s="112"/>
      <c r="H113" s="113"/>
      <c r="I113" s="111"/>
      <c r="J113" s="190"/>
      <c r="K113" s="155"/>
      <c r="L113" s="121"/>
      <c r="M113" s="156"/>
      <c r="N113" s="157"/>
      <c r="O113" s="121"/>
      <c r="P113" s="157"/>
      <c r="Q113" s="158"/>
      <c r="R113" s="159"/>
      <c r="S113" s="154"/>
      <c r="T113" s="154" t="str">
        <f t="shared" si="31"/>
        <v/>
      </c>
      <c r="U113" s="154" t="str">
        <f t="shared" si="32"/>
        <v>OK</v>
      </c>
      <c r="W113" s="14">
        <v>2016</v>
      </c>
    </row>
    <row r="114" spans="1:23" ht="15" customHeight="1">
      <c r="A114" s="154"/>
      <c r="B114" s="121"/>
      <c r="C114" s="121"/>
      <c r="D114" s="111"/>
      <c r="E114" s="152"/>
      <c r="F114" s="149"/>
      <c r="G114" s="151"/>
      <c r="H114" s="113"/>
      <c r="I114" s="111"/>
      <c r="J114" s="190"/>
      <c r="K114" s="155"/>
      <c r="L114" s="121"/>
      <c r="M114" s="156"/>
      <c r="N114" s="157"/>
      <c r="O114" s="121"/>
      <c r="P114" s="157"/>
      <c r="Q114" s="158"/>
      <c r="R114" s="159"/>
      <c r="S114" s="154"/>
      <c r="T114" s="154" t="str">
        <f t="shared" si="31"/>
        <v/>
      </c>
      <c r="U114" s="154" t="str">
        <f t="shared" si="32"/>
        <v>OK</v>
      </c>
      <c r="W114" s="14">
        <v>2016</v>
      </c>
    </row>
    <row r="115" spans="1:23" ht="15" customHeight="1">
      <c r="A115" s="154"/>
      <c r="B115" s="121"/>
      <c r="C115" s="121"/>
      <c r="D115" s="111"/>
      <c r="E115" s="152"/>
      <c r="F115" s="149"/>
      <c r="G115" s="112"/>
      <c r="H115" s="113"/>
      <c r="I115" s="111"/>
      <c r="J115" s="190"/>
      <c r="K115" s="155"/>
      <c r="L115" s="121"/>
      <c r="M115" s="156"/>
      <c r="N115" s="157"/>
      <c r="O115" s="121"/>
      <c r="P115" s="157"/>
      <c r="Q115" s="158"/>
      <c r="R115" s="159"/>
      <c r="S115" s="154"/>
      <c r="T115" s="154" t="str">
        <f t="shared" si="31"/>
        <v/>
      </c>
      <c r="U115" s="154" t="str">
        <f t="shared" si="32"/>
        <v>OK</v>
      </c>
      <c r="W115" s="14">
        <v>2016</v>
      </c>
    </row>
    <row r="116" spans="1:23" ht="15" customHeight="1">
      <c r="A116" s="154"/>
      <c r="B116" s="121"/>
      <c r="C116" s="121"/>
      <c r="D116" s="111"/>
      <c r="E116" s="152"/>
      <c r="F116" s="149"/>
      <c r="G116" s="112"/>
      <c r="H116" s="111"/>
      <c r="I116" s="111"/>
      <c r="J116" s="190"/>
      <c r="K116" s="155"/>
      <c r="L116" s="121"/>
      <c r="M116" s="156"/>
      <c r="N116" s="157"/>
      <c r="O116" s="121"/>
      <c r="P116" s="157"/>
      <c r="Q116" s="158"/>
      <c r="R116" s="159"/>
      <c r="S116" s="154"/>
      <c r="T116" s="154" t="str">
        <f t="shared" si="31"/>
        <v/>
      </c>
      <c r="U116" s="154" t="str">
        <f t="shared" si="32"/>
        <v>OK</v>
      </c>
      <c r="W116" s="14">
        <v>2016</v>
      </c>
    </row>
    <row r="117" spans="1:23" ht="15" customHeight="1">
      <c r="A117" s="154"/>
      <c r="B117" s="121"/>
      <c r="C117" s="121"/>
      <c r="D117" s="111"/>
      <c r="E117" s="152"/>
      <c r="F117" s="149"/>
      <c r="G117" s="151"/>
      <c r="H117" s="113"/>
      <c r="I117" s="111"/>
      <c r="J117" s="190"/>
      <c r="K117" s="155"/>
      <c r="L117" s="121"/>
      <c r="M117" s="156"/>
      <c r="N117" s="157"/>
      <c r="O117" s="121"/>
      <c r="P117" s="157"/>
      <c r="Q117" s="158"/>
      <c r="R117" s="159"/>
      <c r="S117" s="154"/>
      <c r="T117" s="154" t="str">
        <f t="shared" si="31"/>
        <v/>
      </c>
      <c r="U117" s="154" t="str">
        <f t="shared" si="32"/>
        <v>OK</v>
      </c>
    </row>
    <row r="118" spans="1:23" ht="15" customHeight="1">
      <c r="A118" s="154"/>
      <c r="B118" s="121"/>
      <c r="C118" s="121"/>
      <c r="D118" s="111"/>
      <c r="E118" s="152"/>
      <c r="F118" s="149"/>
      <c r="G118" s="112"/>
      <c r="H118" s="113"/>
      <c r="I118" s="111"/>
      <c r="J118" s="190"/>
      <c r="K118" s="155"/>
      <c r="L118" s="121"/>
      <c r="M118" s="156"/>
      <c r="N118" s="157"/>
      <c r="O118" s="121"/>
      <c r="P118" s="157"/>
      <c r="Q118" s="158"/>
      <c r="R118" s="159"/>
      <c r="S118" s="154"/>
      <c r="T118" s="154" t="str">
        <f t="shared" si="31"/>
        <v/>
      </c>
      <c r="U118" s="154" t="str">
        <f t="shared" si="32"/>
        <v>OK</v>
      </c>
      <c r="W118" s="14">
        <v>2016</v>
      </c>
    </row>
    <row r="119" spans="1:23" ht="15" customHeight="1">
      <c r="A119" s="154"/>
      <c r="B119" s="121"/>
      <c r="C119" s="121"/>
      <c r="D119" s="111"/>
      <c r="E119" s="152"/>
      <c r="F119" s="149"/>
      <c r="G119" s="151"/>
      <c r="H119" s="113"/>
      <c r="I119" s="111"/>
      <c r="J119" s="190"/>
      <c r="K119" s="155"/>
      <c r="L119" s="121"/>
      <c r="M119" s="156"/>
      <c r="N119" s="157"/>
      <c r="O119" s="121"/>
      <c r="P119" s="157"/>
      <c r="Q119" s="158"/>
      <c r="R119" s="159"/>
      <c r="S119" s="154"/>
      <c r="T119" s="154" t="str">
        <f t="shared" si="31"/>
        <v/>
      </c>
      <c r="U119" s="154" t="str">
        <f t="shared" si="32"/>
        <v>OK</v>
      </c>
      <c r="W119" s="14">
        <v>2016</v>
      </c>
    </row>
    <row r="120" spans="1:23" ht="15" customHeight="1">
      <c r="A120" s="154"/>
      <c r="B120" s="121"/>
      <c r="C120" s="121"/>
      <c r="D120" s="111"/>
      <c r="E120" s="152"/>
      <c r="F120" s="149"/>
      <c r="G120" s="112"/>
      <c r="H120" s="113"/>
      <c r="I120" s="111"/>
      <c r="J120" s="190"/>
      <c r="K120" s="155"/>
      <c r="L120" s="121"/>
      <c r="M120" s="156"/>
      <c r="N120" s="157"/>
      <c r="O120" s="121"/>
      <c r="P120" s="157"/>
      <c r="Q120" s="158"/>
      <c r="R120" s="159"/>
      <c r="S120" s="154"/>
      <c r="T120" s="154" t="str">
        <f t="shared" si="31"/>
        <v/>
      </c>
      <c r="U120" s="154" t="str">
        <f t="shared" si="32"/>
        <v>OK</v>
      </c>
      <c r="W120" s="14">
        <v>2016</v>
      </c>
    </row>
    <row r="121" spans="1:23" ht="15" customHeight="1">
      <c r="A121" s="154"/>
      <c r="B121" s="121"/>
      <c r="C121" s="121"/>
      <c r="D121" s="111"/>
      <c r="E121" s="152"/>
      <c r="F121" s="149"/>
      <c r="G121" s="112"/>
      <c r="H121" s="141"/>
      <c r="I121" s="111"/>
      <c r="J121" s="190"/>
      <c r="K121" s="155"/>
      <c r="L121" s="121"/>
      <c r="M121" s="156"/>
      <c r="N121" s="157"/>
      <c r="O121" s="121"/>
      <c r="P121" s="157"/>
      <c r="Q121" s="158"/>
      <c r="R121" s="159"/>
      <c r="S121" s="154"/>
      <c r="T121" s="154" t="str">
        <f t="shared" si="31"/>
        <v/>
      </c>
      <c r="U121" s="154" t="str">
        <f t="shared" si="32"/>
        <v>OK</v>
      </c>
      <c r="W121" s="14">
        <v>2016</v>
      </c>
    </row>
    <row r="122" spans="1:23" ht="15" customHeight="1">
      <c r="A122" s="154"/>
      <c r="B122" s="121"/>
      <c r="C122" s="121"/>
      <c r="D122" s="111"/>
      <c r="E122" s="152"/>
      <c r="F122" s="149"/>
      <c r="G122" s="112"/>
      <c r="H122" s="113"/>
      <c r="I122" s="111"/>
      <c r="J122" s="190"/>
      <c r="K122" s="155"/>
      <c r="L122" s="121"/>
      <c r="M122" s="156"/>
      <c r="N122" s="157"/>
      <c r="O122" s="121"/>
      <c r="P122" s="157"/>
      <c r="Q122" s="158"/>
      <c r="R122" s="159"/>
      <c r="S122" s="154"/>
      <c r="T122" s="154" t="str">
        <f t="shared" si="31"/>
        <v/>
      </c>
      <c r="U122" s="154" t="str">
        <f t="shared" si="32"/>
        <v>OK</v>
      </c>
      <c r="W122" s="14">
        <v>2016</v>
      </c>
    </row>
    <row r="123" spans="1:23" ht="15" customHeight="1">
      <c r="A123" s="154"/>
      <c r="B123" s="121"/>
      <c r="C123" s="121"/>
      <c r="D123" s="111"/>
      <c r="E123" s="152"/>
      <c r="F123" s="149"/>
      <c r="G123" s="151"/>
      <c r="H123" s="113"/>
      <c r="I123" s="111"/>
      <c r="J123" s="190"/>
      <c r="K123" s="155"/>
      <c r="L123" s="121"/>
      <c r="M123" s="156"/>
      <c r="N123" s="157"/>
      <c r="O123" s="121"/>
      <c r="P123" s="157"/>
      <c r="Q123" s="158"/>
      <c r="R123" s="159"/>
      <c r="S123" s="154"/>
      <c r="T123" s="154" t="str">
        <f t="shared" si="31"/>
        <v/>
      </c>
      <c r="U123" s="154" t="str">
        <f t="shared" si="32"/>
        <v>OK</v>
      </c>
    </row>
    <row r="124" spans="1:23" ht="15" customHeight="1">
      <c r="A124" s="154"/>
      <c r="B124" s="121"/>
      <c r="C124" s="121"/>
      <c r="D124" s="111"/>
      <c r="E124" s="152"/>
      <c r="F124" s="149"/>
      <c r="G124" s="112"/>
      <c r="H124" s="113"/>
      <c r="I124" s="111"/>
      <c r="J124" s="190"/>
      <c r="K124" s="155"/>
      <c r="L124" s="121"/>
      <c r="M124" s="156"/>
      <c r="N124" s="157"/>
      <c r="O124" s="121"/>
      <c r="P124" s="157"/>
      <c r="Q124" s="158"/>
      <c r="R124" s="159"/>
      <c r="S124" s="154"/>
      <c r="T124" s="154" t="str">
        <f t="shared" si="31"/>
        <v/>
      </c>
      <c r="U124" s="154" t="str">
        <f t="shared" si="32"/>
        <v>OK</v>
      </c>
      <c r="W124" s="14">
        <v>2016</v>
      </c>
    </row>
    <row r="125" spans="1:23" ht="15" customHeight="1">
      <c r="A125" s="154"/>
      <c r="B125" s="121"/>
      <c r="C125" s="121"/>
      <c r="D125" s="111"/>
      <c r="E125" s="152"/>
      <c r="F125" s="149"/>
      <c r="G125" s="151"/>
      <c r="H125" s="113"/>
      <c r="I125" s="111"/>
      <c r="J125" s="190"/>
      <c r="K125" s="155"/>
      <c r="L125" s="121"/>
      <c r="M125" s="156"/>
      <c r="N125" s="157"/>
      <c r="O125" s="121"/>
      <c r="P125" s="157"/>
      <c r="Q125" s="158"/>
      <c r="R125" s="159"/>
      <c r="S125" s="154"/>
      <c r="T125" s="154" t="str">
        <f t="shared" si="31"/>
        <v/>
      </c>
      <c r="U125" s="154" t="str">
        <f t="shared" si="32"/>
        <v>OK</v>
      </c>
    </row>
    <row r="126" spans="1:23" ht="15" customHeight="1">
      <c r="A126" s="154"/>
      <c r="B126" s="121"/>
      <c r="C126" s="121"/>
      <c r="D126" s="111"/>
      <c r="E126" s="152"/>
      <c r="F126" s="149"/>
      <c r="G126" s="112"/>
      <c r="H126" s="166"/>
      <c r="I126" s="111"/>
      <c r="J126" s="190"/>
      <c r="K126" s="155"/>
      <c r="L126" s="121"/>
      <c r="M126" s="156"/>
      <c r="N126" s="157"/>
      <c r="O126" s="121"/>
      <c r="P126" s="157"/>
      <c r="Q126" s="158"/>
      <c r="R126" s="159"/>
      <c r="S126" s="154"/>
      <c r="T126" s="154" t="str">
        <f t="shared" si="31"/>
        <v/>
      </c>
      <c r="U126" s="154" t="str">
        <f t="shared" si="32"/>
        <v>OK</v>
      </c>
    </row>
    <row r="127" spans="1:23" ht="15" customHeight="1">
      <c r="A127" s="154"/>
      <c r="B127" s="121"/>
      <c r="C127" s="121"/>
      <c r="D127" s="111"/>
      <c r="E127" s="152"/>
      <c r="F127" s="149"/>
      <c r="G127" s="112"/>
      <c r="H127" s="153"/>
      <c r="I127" s="111"/>
      <c r="J127" s="190"/>
      <c r="K127" s="155"/>
      <c r="L127" s="121"/>
      <c r="M127" s="156"/>
      <c r="N127" s="157"/>
      <c r="O127" s="121"/>
      <c r="P127" s="157"/>
      <c r="Q127" s="158"/>
      <c r="R127" s="159"/>
      <c r="S127" s="154"/>
      <c r="T127" s="154" t="str">
        <f t="shared" si="31"/>
        <v/>
      </c>
      <c r="U127" s="154" t="str">
        <f t="shared" si="32"/>
        <v>OK</v>
      </c>
      <c r="W127" s="14">
        <v>2016</v>
      </c>
    </row>
    <row r="128" spans="1:23" ht="15" customHeight="1">
      <c r="A128" s="154"/>
      <c r="B128" s="121"/>
      <c r="C128" s="121"/>
      <c r="D128" s="111"/>
      <c r="E128" s="152"/>
      <c r="F128" s="149"/>
      <c r="G128" s="112"/>
      <c r="H128" s="140"/>
      <c r="I128" s="111"/>
      <c r="J128" s="190"/>
      <c r="K128" s="155"/>
      <c r="L128" s="121"/>
      <c r="M128" s="156"/>
      <c r="N128" s="157"/>
      <c r="O128" s="121"/>
      <c r="P128" s="157"/>
      <c r="Q128" s="158"/>
      <c r="R128" s="159"/>
      <c r="S128" s="154"/>
      <c r="T128" s="154" t="str">
        <f t="shared" si="31"/>
        <v/>
      </c>
      <c r="U128" s="154" t="str">
        <f t="shared" si="32"/>
        <v>OK</v>
      </c>
      <c r="W128" s="14">
        <v>2016</v>
      </c>
    </row>
    <row r="129" spans="1:23" ht="15" customHeight="1">
      <c r="A129" s="154"/>
      <c r="B129" s="121"/>
      <c r="C129" s="121"/>
      <c r="D129" s="111"/>
      <c r="E129" s="152"/>
      <c r="F129" s="149"/>
      <c r="G129" s="112"/>
      <c r="H129" s="153"/>
      <c r="I129" s="111"/>
      <c r="J129" s="190"/>
      <c r="K129" s="155"/>
      <c r="L129" s="121"/>
      <c r="M129" s="156"/>
      <c r="N129" s="157"/>
      <c r="O129" s="121"/>
      <c r="P129" s="157"/>
      <c r="Q129" s="158"/>
      <c r="R129" s="159"/>
      <c r="S129" s="154"/>
      <c r="T129" s="154" t="str">
        <f t="shared" si="31"/>
        <v/>
      </c>
      <c r="U129" s="154" t="str">
        <f t="shared" si="32"/>
        <v>OK</v>
      </c>
    </row>
    <row r="130" spans="1:23" ht="15" customHeight="1">
      <c r="A130" s="154"/>
      <c r="B130" s="121"/>
      <c r="C130" s="121"/>
      <c r="D130" s="111"/>
      <c r="E130" s="152"/>
      <c r="F130" s="149"/>
      <c r="G130" s="112"/>
      <c r="H130" s="113"/>
      <c r="I130" s="111"/>
      <c r="J130" s="190"/>
      <c r="K130" s="155"/>
      <c r="L130" s="121"/>
      <c r="M130" s="156"/>
      <c r="N130" s="157"/>
      <c r="O130" s="121"/>
      <c r="P130" s="157"/>
      <c r="Q130" s="158"/>
      <c r="R130" s="159"/>
      <c r="S130" s="154"/>
      <c r="T130" s="154" t="str">
        <f t="shared" si="31"/>
        <v/>
      </c>
      <c r="U130" s="154" t="str">
        <f t="shared" si="32"/>
        <v>OK</v>
      </c>
      <c r="W130" s="14">
        <v>2016</v>
      </c>
    </row>
    <row r="131" spans="1:23" ht="15" customHeight="1">
      <c r="A131" s="154"/>
      <c r="B131" s="121"/>
      <c r="C131" s="121"/>
      <c r="D131" s="111"/>
      <c r="E131" s="152"/>
      <c r="F131" s="149"/>
      <c r="G131" s="151"/>
      <c r="H131" s="153"/>
      <c r="I131" s="111"/>
      <c r="J131" s="190"/>
      <c r="K131" s="155"/>
      <c r="L131" s="121"/>
      <c r="M131" s="156"/>
      <c r="N131" s="157"/>
      <c r="O131" s="121"/>
      <c r="P131" s="157"/>
      <c r="Q131" s="158"/>
      <c r="R131" s="159"/>
      <c r="S131" s="154"/>
      <c r="T131" s="154" t="str">
        <f t="shared" si="31"/>
        <v/>
      </c>
      <c r="U131" s="154" t="str">
        <f t="shared" si="32"/>
        <v>OK</v>
      </c>
    </row>
    <row r="132" spans="1:23" ht="15" customHeight="1">
      <c r="A132" s="154"/>
      <c r="B132" s="121"/>
      <c r="C132" s="121"/>
      <c r="D132" s="111"/>
      <c r="E132" s="152"/>
      <c r="F132" s="149"/>
      <c r="G132" s="112"/>
      <c r="H132" s="167"/>
      <c r="I132" s="111"/>
      <c r="J132" s="190"/>
      <c r="K132" s="155"/>
      <c r="L132" s="121"/>
      <c r="M132" s="156"/>
      <c r="N132" s="157"/>
      <c r="O132" s="121"/>
      <c r="P132" s="157"/>
      <c r="Q132" s="158"/>
      <c r="R132" s="159"/>
      <c r="S132" s="154"/>
      <c r="T132" s="154" t="str">
        <f t="shared" si="31"/>
        <v/>
      </c>
      <c r="U132" s="154" t="str">
        <f t="shared" si="32"/>
        <v>OK</v>
      </c>
    </row>
    <row r="133" spans="1:23" ht="15" customHeight="1">
      <c r="A133" s="154"/>
      <c r="B133" s="121"/>
      <c r="C133" s="121"/>
      <c r="D133" s="111"/>
      <c r="E133" s="152"/>
      <c r="F133" s="149"/>
      <c r="G133" s="112"/>
      <c r="H133" s="153"/>
      <c r="I133" s="111"/>
      <c r="J133" s="190"/>
      <c r="K133" s="155"/>
      <c r="L133" s="121"/>
      <c r="M133" s="156"/>
      <c r="N133" s="157"/>
      <c r="O133" s="121"/>
      <c r="P133" s="157"/>
      <c r="Q133" s="158"/>
      <c r="R133" s="159"/>
      <c r="S133" s="154"/>
      <c r="T133" s="154" t="str">
        <f t="shared" si="31"/>
        <v/>
      </c>
      <c r="U133" s="154" t="str">
        <f t="shared" si="32"/>
        <v>OK</v>
      </c>
      <c r="W133" s="14">
        <v>2016</v>
      </c>
    </row>
    <row r="134" spans="1:23" ht="15" customHeight="1">
      <c r="A134" s="154"/>
      <c r="B134" s="121"/>
      <c r="C134" s="121"/>
      <c r="D134" s="111"/>
      <c r="E134" s="152"/>
      <c r="F134" s="149"/>
      <c r="G134" s="112"/>
      <c r="H134" s="167"/>
      <c r="I134" s="111"/>
      <c r="J134" s="190"/>
      <c r="K134" s="155"/>
      <c r="L134" s="121"/>
      <c r="M134" s="156"/>
      <c r="N134" s="157"/>
      <c r="O134" s="121"/>
      <c r="P134" s="157"/>
      <c r="Q134" s="158"/>
      <c r="R134" s="159"/>
      <c r="S134" s="154"/>
      <c r="T134" s="154" t="str">
        <f t="shared" si="31"/>
        <v/>
      </c>
      <c r="U134" s="154" t="str">
        <f t="shared" si="32"/>
        <v>OK</v>
      </c>
      <c r="W134" s="14">
        <v>2016</v>
      </c>
    </row>
    <row r="135" spans="1:23" ht="15" customHeight="1">
      <c r="A135" s="154"/>
      <c r="B135" s="121"/>
      <c r="C135" s="121"/>
      <c r="D135" s="111"/>
      <c r="E135" s="152"/>
      <c r="F135" s="149"/>
      <c r="G135" s="151"/>
      <c r="H135" s="153"/>
      <c r="I135" s="111"/>
      <c r="J135" s="190"/>
      <c r="K135" s="155"/>
      <c r="L135" s="121"/>
      <c r="M135" s="156"/>
      <c r="N135" s="157"/>
      <c r="O135" s="121"/>
      <c r="P135" s="157"/>
      <c r="Q135" s="158"/>
      <c r="R135" s="159"/>
      <c r="S135" s="154"/>
      <c r="T135" s="154" t="str">
        <f t="shared" si="31"/>
        <v/>
      </c>
      <c r="U135" s="154" t="str">
        <f t="shared" si="32"/>
        <v>OK</v>
      </c>
    </row>
    <row r="136" spans="1:23" ht="15" customHeight="1">
      <c r="A136" s="154"/>
      <c r="B136" s="121"/>
      <c r="C136" s="121"/>
      <c r="D136" s="111"/>
      <c r="E136" s="152"/>
      <c r="F136" s="149"/>
      <c r="G136" s="112"/>
      <c r="H136" s="153"/>
      <c r="I136" s="111"/>
      <c r="J136" s="190"/>
      <c r="K136" s="155"/>
      <c r="L136" s="121"/>
      <c r="M136" s="156"/>
      <c r="N136" s="157"/>
      <c r="O136" s="121"/>
      <c r="P136" s="157"/>
      <c r="Q136" s="158"/>
      <c r="R136" s="159"/>
      <c r="S136" s="154"/>
      <c r="T136" s="154" t="str">
        <f t="shared" ref="T136:T199" si="33">RIGHT(D136,1)</f>
        <v/>
      </c>
      <c r="U136" s="154" t="str">
        <f t="shared" ref="U136:U199" si="34">IF(F136&gt;=K136,"OK","NO")</f>
        <v>OK</v>
      </c>
      <c r="W136" s="14">
        <v>2016</v>
      </c>
    </row>
    <row r="137" spans="1:23" ht="15" customHeight="1">
      <c r="A137" s="154"/>
      <c r="B137" s="121"/>
      <c r="C137" s="121"/>
      <c r="D137" s="111"/>
      <c r="E137" s="152"/>
      <c r="F137" s="149"/>
      <c r="G137" s="151"/>
      <c r="H137" s="113"/>
      <c r="I137" s="111"/>
      <c r="J137" s="190"/>
      <c r="K137" s="155"/>
      <c r="L137" s="121"/>
      <c r="M137" s="156"/>
      <c r="N137" s="157"/>
      <c r="O137" s="121"/>
      <c r="P137" s="157"/>
      <c r="Q137" s="158"/>
      <c r="R137" s="159"/>
      <c r="S137" s="154"/>
      <c r="T137" s="154" t="str">
        <f t="shared" si="33"/>
        <v/>
      </c>
      <c r="U137" s="154" t="str">
        <f t="shared" si="34"/>
        <v>OK</v>
      </c>
    </row>
    <row r="138" spans="1:23" ht="15" customHeight="1">
      <c r="A138" s="154"/>
      <c r="B138" s="121"/>
      <c r="C138" s="121"/>
      <c r="D138" s="111"/>
      <c r="E138" s="152"/>
      <c r="F138" s="149"/>
      <c r="G138" s="112"/>
      <c r="H138" s="140"/>
      <c r="I138" s="111"/>
      <c r="J138" s="190"/>
      <c r="K138" s="155"/>
      <c r="L138" s="121"/>
      <c r="M138" s="156"/>
      <c r="N138" s="157"/>
      <c r="O138" s="121"/>
      <c r="P138" s="157"/>
      <c r="Q138" s="158"/>
      <c r="R138" s="159"/>
      <c r="S138" s="154"/>
      <c r="T138" s="154" t="str">
        <f t="shared" si="33"/>
        <v/>
      </c>
      <c r="U138" s="154" t="str">
        <f t="shared" si="34"/>
        <v>OK</v>
      </c>
      <c r="W138" s="14">
        <v>2016</v>
      </c>
    </row>
    <row r="139" spans="1:23" ht="15" customHeight="1">
      <c r="A139" s="154"/>
      <c r="B139" s="121"/>
      <c r="C139" s="121"/>
      <c r="D139" s="111"/>
      <c r="E139" s="152"/>
      <c r="F139" s="149"/>
      <c r="G139" s="112"/>
      <c r="H139" s="153"/>
      <c r="I139" s="111"/>
      <c r="J139" s="190"/>
      <c r="K139" s="155"/>
      <c r="L139" s="121"/>
      <c r="M139" s="156"/>
      <c r="N139" s="157"/>
      <c r="O139" s="121"/>
      <c r="P139" s="157"/>
      <c r="Q139" s="158"/>
      <c r="R139" s="159"/>
      <c r="S139" s="154"/>
      <c r="T139" s="154" t="str">
        <f t="shared" si="33"/>
        <v/>
      </c>
      <c r="U139" s="154" t="str">
        <f t="shared" si="34"/>
        <v>OK</v>
      </c>
    </row>
    <row r="140" spans="1:23" ht="15" customHeight="1">
      <c r="A140" s="154"/>
      <c r="B140" s="121"/>
      <c r="C140" s="121"/>
      <c r="D140" s="111"/>
      <c r="E140" s="152"/>
      <c r="F140" s="149"/>
      <c r="G140" s="112"/>
      <c r="H140" s="153"/>
      <c r="I140" s="111"/>
      <c r="J140" s="190"/>
      <c r="K140" s="155"/>
      <c r="L140" s="121"/>
      <c r="M140" s="156"/>
      <c r="N140" s="157"/>
      <c r="O140" s="121"/>
      <c r="P140" s="157"/>
      <c r="Q140" s="158"/>
      <c r="R140" s="159"/>
      <c r="S140" s="150"/>
      <c r="T140" s="154" t="str">
        <f t="shared" si="33"/>
        <v/>
      </c>
      <c r="U140" s="154" t="str">
        <f t="shared" si="34"/>
        <v>OK</v>
      </c>
      <c r="W140" s="14">
        <v>2016</v>
      </c>
    </row>
    <row r="141" spans="1:23" ht="15" customHeight="1">
      <c r="A141" s="154"/>
      <c r="B141" s="121"/>
      <c r="C141" s="121"/>
      <c r="D141" s="111"/>
      <c r="E141" s="152"/>
      <c r="F141" s="149"/>
      <c r="G141" s="112"/>
      <c r="H141" s="168"/>
      <c r="I141" s="111"/>
      <c r="J141" s="190"/>
      <c r="K141" s="155"/>
      <c r="L141" s="121"/>
      <c r="M141" s="156"/>
      <c r="N141" s="157"/>
      <c r="O141" s="121"/>
      <c r="P141" s="157"/>
      <c r="Q141" s="158"/>
      <c r="R141" s="159"/>
      <c r="S141" s="154"/>
      <c r="T141" s="154" t="str">
        <f t="shared" si="33"/>
        <v/>
      </c>
      <c r="U141" s="154" t="str">
        <f t="shared" si="34"/>
        <v>OK</v>
      </c>
    </row>
    <row r="142" spans="1:23" ht="15" customHeight="1">
      <c r="A142" s="154"/>
      <c r="B142" s="121"/>
      <c r="C142" s="121"/>
      <c r="D142" s="111"/>
      <c r="E142" s="152"/>
      <c r="F142" s="149"/>
      <c r="G142" s="112"/>
      <c r="H142" s="141"/>
      <c r="I142" s="111"/>
      <c r="J142" s="190"/>
      <c r="K142" s="155"/>
      <c r="L142" s="121"/>
      <c r="M142" s="156"/>
      <c r="N142" s="157"/>
      <c r="O142" s="121"/>
      <c r="P142" s="157"/>
      <c r="Q142" s="158"/>
      <c r="R142" s="159"/>
      <c r="S142" s="154"/>
      <c r="T142" s="154" t="str">
        <f t="shared" si="33"/>
        <v/>
      </c>
      <c r="U142" s="154" t="str">
        <f t="shared" si="34"/>
        <v>OK</v>
      </c>
      <c r="W142" s="14">
        <v>2016</v>
      </c>
    </row>
    <row r="143" spans="1:23" ht="15" customHeight="1">
      <c r="A143" s="154"/>
      <c r="B143" s="121"/>
      <c r="C143" s="121"/>
      <c r="D143" s="111"/>
      <c r="E143" s="152"/>
      <c r="F143" s="149"/>
      <c r="G143" s="151"/>
      <c r="H143" s="113"/>
      <c r="I143" s="111"/>
      <c r="J143" s="190"/>
      <c r="K143" s="155"/>
      <c r="L143" s="121"/>
      <c r="M143" s="156"/>
      <c r="N143" s="157"/>
      <c r="O143" s="121"/>
      <c r="P143" s="157"/>
      <c r="Q143" s="158"/>
      <c r="R143" s="159"/>
      <c r="S143" s="154"/>
      <c r="T143" s="154" t="str">
        <f t="shared" si="33"/>
        <v/>
      </c>
      <c r="U143" s="154" t="str">
        <f t="shared" si="34"/>
        <v>OK</v>
      </c>
      <c r="W143" s="14">
        <v>2016</v>
      </c>
    </row>
    <row r="144" spans="1:23" ht="15" customHeight="1">
      <c r="A144" s="154"/>
      <c r="B144" s="121"/>
      <c r="C144" s="121"/>
      <c r="D144" s="111"/>
      <c r="E144" s="152"/>
      <c r="F144" s="149"/>
      <c r="G144" s="112"/>
      <c r="H144" s="140"/>
      <c r="I144" s="111"/>
      <c r="J144" s="190"/>
      <c r="K144" s="155"/>
      <c r="L144" s="121"/>
      <c r="M144" s="156"/>
      <c r="N144" s="157"/>
      <c r="O144" s="121"/>
      <c r="P144" s="157"/>
      <c r="Q144" s="158"/>
      <c r="R144" s="159"/>
      <c r="S144" s="154"/>
      <c r="T144" s="154" t="str">
        <f t="shared" si="33"/>
        <v/>
      </c>
      <c r="U144" s="154" t="str">
        <f t="shared" si="34"/>
        <v>OK</v>
      </c>
      <c r="W144" s="14">
        <v>2016</v>
      </c>
    </row>
    <row r="145" spans="1:23" ht="15" customHeight="1">
      <c r="A145" s="154"/>
      <c r="B145" s="121"/>
      <c r="C145" s="121"/>
      <c r="D145" s="111"/>
      <c r="E145" s="152"/>
      <c r="F145" s="149"/>
      <c r="G145" s="112"/>
      <c r="H145" s="141"/>
      <c r="I145" s="111"/>
      <c r="J145" s="190"/>
      <c r="K145" s="155"/>
      <c r="L145" s="121"/>
      <c r="M145" s="156"/>
      <c r="N145" s="157"/>
      <c r="O145" s="121"/>
      <c r="P145" s="157"/>
      <c r="Q145" s="158"/>
      <c r="R145" s="159"/>
      <c r="S145" s="154"/>
      <c r="T145" s="154" t="str">
        <f t="shared" si="33"/>
        <v/>
      </c>
      <c r="U145" s="154" t="str">
        <f t="shared" si="34"/>
        <v>OK</v>
      </c>
    </row>
    <row r="146" spans="1:23" ht="15" customHeight="1">
      <c r="A146" s="154"/>
      <c r="B146" s="121"/>
      <c r="C146" s="121"/>
      <c r="D146" s="111"/>
      <c r="E146" s="152"/>
      <c r="F146" s="149"/>
      <c r="G146" s="112"/>
      <c r="H146" s="141"/>
      <c r="I146" s="111"/>
      <c r="J146" s="190"/>
      <c r="K146" s="155"/>
      <c r="L146" s="121"/>
      <c r="M146" s="156"/>
      <c r="N146" s="157"/>
      <c r="O146" s="121"/>
      <c r="P146" s="157"/>
      <c r="Q146" s="158"/>
      <c r="R146" s="159"/>
      <c r="S146" s="154"/>
      <c r="T146" s="154" t="str">
        <f t="shared" si="33"/>
        <v/>
      </c>
      <c r="U146" s="154" t="str">
        <f t="shared" si="34"/>
        <v>OK</v>
      </c>
    </row>
    <row r="147" spans="1:23" ht="15" customHeight="1">
      <c r="A147" s="154"/>
      <c r="B147" s="121"/>
      <c r="C147" s="121"/>
      <c r="D147" s="111"/>
      <c r="E147" s="152"/>
      <c r="F147" s="149"/>
      <c r="G147" s="151"/>
      <c r="H147" s="168"/>
      <c r="I147" s="111"/>
      <c r="J147" s="190"/>
      <c r="K147" s="155"/>
      <c r="L147" s="121"/>
      <c r="M147" s="156"/>
      <c r="N147" s="157"/>
      <c r="O147" s="121"/>
      <c r="P147" s="157"/>
      <c r="Q147" s="158"/>
      <c r="R147" s="159"/>
      <c r="S147" s="154"/>
      <c r="T147" s="154" t="str">
        <f t="shared" si="33"/>
        <v/>
      </c>
      <c r="U147" s="154" t="str">
        <f t="shared" si="34"/>
        <v>OK</v>
      </c>
    </row>
    <row r="148" spans="1:23" ht="15" customHeight="1">
      <c r="A148" s="154"/>
      <c r="B148" s="121"/>
      <c r="C148" s="121"/>
      <c r="D148" s="111"/>
      <c r="E148" s="152"/>
      <c r="F148" s="149"/>
      <c r="G148" s="112"/>
      <c r="H148" s="168"/>
      <c r="I148" s="111"/>
      <c r="J148" s="190"/>
      <c r="K148" s="155"/>
      <c r="L148" s="121"/>
      <c r="M148" s="156"/>
      <c r="N148" s="157"/>
      <c r="O148" s="121"/>
      <c r="P148" s="157"/>
      <c r="Q148" s="158"/>
      <c r="R148" s="159"/>
      <c r="S148" s="154"/>
      <c r="T148" s="154" t="str">
        <f t="shared" si="33"/>
        <v/>
      </c>
      <c r="U148" s="154" t="str">
        <f t="shared" si="34"/>
        <v>OK</v>
      </c>
      <c r="W148" s="14">
        <v>2016</v>
      </c>
    </row>
    <row r="149" spans="1:23" ht="15" customHeight="1">
      <c r="A149" s="154"/>
      <c r="B149" s="121"/>
      <c r="C149" s="121"/>
      <c r="D149" s="111"/>
      <c r="E149" s="152"/>
      <c r="F149" s="149"/>
      <c r="G149" s="112"/>
      <c r="H149" s="113"/>
      <c r="I149" s="111"/>
      <c r="J149" s="190"/>
      <c r="K149" s="155"/>
      <c r="L149" s="121"/>
      <c r="M149" s="156"/>
      <c r="N149" s="157"/>
      <c r="O149" s="121"/>
      <c r="P149" s="157"/>
      <c r="Q149" s="158"/>
      <c r="R149" s="159"/>
      <c r="S149" s="154"/>
      <c r="T149" s="154" t="str">
        <f t="shared" si="33"/>
        <v/>
      </c>
      <c r="U149" s="154" t="str">
        <f t="shared" si="34"/>
        <v>OK</v>
      </c>
      <c r="W149" s="14">
        <v>2016</v>
      </c>
    </row>
    <row r="150" spans="1:23" ht="15" customHeight="1">
      <c r="A150" s="154"/>
      <c r="B150" s="121"/>
      <c r="C150" s="121"/>
      <c r="D150" s="111"/>
      <c r="E150" s="152"/>
      <c r="F150" s="149"/>
      <c r="G150" s="112"/>
      <c r="H150" s="113"/>
      <c r="I150" s="111"/>
      <c r="J150" s="190"/>
      <c r="K150" s="155"/>
      <c r="L150" s="121"/>
      <c r="M150" s="156"/>
      <c r="N150" s="157"/>
      <c r="O150" s="121"/>
      <c r="P150" s="157"/>
      <c r="Q150" s="158"/>
      <c r="R150" s="159"/>
      <c r="S150" s="154"/>
      <c r="T150" s="154" t="str">
        <f t="shared" si="33"/>
        <v/>
      </c>
      <c r="U150" s="154" t="str">
        <f t="shared" si="34"/>
        <v>OK</v>
      </c>
    </row>
    <row r="151" spans="1:23" ht="15" customHeight="1">
      <c r="A151" s="154"/>
      <c r="B151" s="121"/>
      <c r="C151" s="121"/>
      <c r="D151" s="111"/>
      <c r="E151" s="152"/>
      <c r="F151" s="149"/>
      <c r="G151" s="112"/>
      <c r="H151" s="141"/>
      <c r="I151" s="111"/>
      <c r="J151" s="190"/>
      <c r="K151" s="155"/>
      <c r="L151" s="121"/>
      <c r="M151" s="156"/>
      <c r="N151" s="157"/>
      <c r="O151" s="121"/>
      <c r="P151" s="157"/>
      <c r="Q151" s="158"/>
      <c r="R151" s="159"/>
      <c r="S151" s="154"/>
      <c r="T151" s="154" t="str">
        <f t="shared" si="33"/>
        <v/>
      </c>
      <c r="U151" s="154" t="str">
        <f t="shared" si="34"/>
        <v>OK</v>
      </c>
    </row>
    <row r="152" spans="1:23" ht="15" customHeight="1">
      <c r="A152" s="154"/>
      <c r="B152" s="121"/>
      <c r="C152" s="121"/>
      <c r="D152" s="111"/>
      <c r="E152" s="152"/>
      <c r="F152" s="149"/>
      <c r="G152" s="112"/>
      <c r="H152" s="111"/>
      <c r="I152" s="111"/>
      <c r="J152" s="190"/>
      <c r="K152" s="155"/>
      <c r="L152" s="121"/>
      <c r="M152" s="156"/>
      <c r="N152" s="157"/>
      <c r="O152" s="121"/>
      <c r="P152" s="157"/>
      <c r="Q152" s="158"/>
      <c r="R152" s="159"/>
      <c r="S152" s="154"/>
      <c r="T152" s="154" t="str">
        <f t="shared" si="33"/>
        <v/>
      </c>
      <c r="U152" s="154" t="str">
        <f t="shared" si="34"/>
        <v>OK</v>
      </c>
    </row>
    <row r="153" spans="1:23" ht="15" customHeight="1">
      <c r="A153" s="154"/>
      <c r="B153" s="121"/>
      <c r="C153" s="121"/>
      <c r="D153" s="143"/>
      <c r="E153" s="152"/>
      <c r="F153" s="149"/>
      <c r="G153" s="112"/>
      <c r="H153" s="153"/>
      <c r="I153" s="111"/>
      <c r="J153" s="190"/>
      <c r="K153" s="155"/>
      <c r="L153" s="121"/>
      <c r="M153" s="156"/>
      <c r="N153" s="157"/>
      <c r="O153" s="121"/>
      <c r="P153" s="157"/>
      <c r="Q153" s="158"/>
      <c r="R153" s="159"/>
      <c r="S153" s="154"/>
      <c r="T153" s="154" t="str">
        <f t="shared" si="33"/>
        <v/>
      </c>
      <c r="U153" s="154" t="str">
        <f t="shared" si="34"/>
        <v>OK</v>
      </c>
      <c r="W153" s="14">
        <v>2016</v>
      </c>
    </row>
    <row r="154" spans="1:23" ht="15" customHeight="1">
      <c r="A154" s="154"/>
      <c r="B154" s="121"/>
      <c r="C154" s="121"/>
      <c r="D154" s="111"/>
      <c r="E154" s="152"/>
      <c r="F154" s="149"/>
      <c r="G154" s="112"/>
      <c r="H154" s="111"/>
      <c r="I154" s="111"/>
      <c r="J154" s="190"/>
      <c r="K154" s="155"/>
      <c r="L154" s="121"/>
      <c r="M154" s="156"/>
      <c r="N154" s="157"/>
      <c r="O154" s="121"/>
      <c r="P154" s="157"/>
      <c r="Q154" s="158"/>
      <c r="R154" s="159"/>
      <c r="S154" s="154"/>
      <c r="T154" s="154" t="str">
        <f t="shared" si="33"/>
        <v/>
      </c>
      <c r="U154" s="154" t="str">
        <f t="shared" si="34"/>
        <v>OK</v>
      </c>
    </row>
    <row r="155" spans="1:23" ht="15" customHeight="1">
      <c r="A155" s="154"/>
      <c r="B155" s="121"/>
      <c r="C155" s="121"/>
      <c r="D155" s="111"/>
      <c r="E155" s="152"/>
      <c r="F155" s="149"/>
      <c r="G155" s="151"/>
      <c r="H155" s="113"/>
      <c r="I155" s="111"/>
      <c r="J155" s="190"/>
      <c r="K155" s="155"/>
      <c r="L155" s="121"/>
      <c r="M155" s="156"/>
      <c r="N155" s="157"/>
      <c r="O155" s="121"/>
      <c r="P155" s="157"/>
      <c r="Q155" s="158"/>
      <c r="R155" s="159"/>
      <c r="T155" s="154" t="str">
        <f t="shared" si="33"/>
        <v/>
      </c>
      <c r="U155" s="154" t="str">
        <f t="shared" si="34"/>
        <v>OK</v>
      </c>
      <c r="W155" s="14">
        <v>2016</v>
      </c>
    </row>
    <row r="156" spans="1:23" ht="15" customHeight="1">
      <c r="A156" s="154"/>
      <c r="B156" s="121"/>
      <c r="C156" s="121"/>
      <c r="D156" s="111"/>
      <c r="E156" s="152"/>
      <c r="F156" s="149"/>
      <c r="G156" s="112"/>
      <c r="H156" s="153"/>
      <c r="I156" s="111"/>
      <c r="J156" s="190"/>
      <c r="K156" s="155"/>
      <c r="L156" s="121"/>
      <c r="M156" s="156"/>
      <c r="N156" s="157"/>
      <c r="O156" s="121"/>
      <c r="P156" s="157"/>
      <c r="Q156" s="158"/>
      <c r="R156" s="159"/>
      <c r="T156" s="154" t="str">
        <f t="shared" si="33"/>
        <v/>
      </c>
      <c r="U156" s="154" t="str">
        <f t="shared" si="34"/>
        <v>OK</v>
      </c>
    </row>
    <row r="157" spans="1:23" ht="15" customHeight="1">
      <c r="A157" s="154"/>
      <c r="B157" s="121"/>
      <c r="C157" s="121"/>
      <c r="D157" s="111"/>
      <c r="E157" s="152"/>
      <c r="F157" s="149"/>
      <c r="G157" s="151"/>
      <c r="H157" s="153"/>
      <c r="I157" s="111"/>
      <c r="J157" s="190"/>
      <c r="K157" s="155"/>
      <c r="L157" s="121"/>
      <c r="M157" s="156"/>
      <c r="N157" s="157"/>
      <c r="O157" s="121"/>
      <c r="P157" s="157"/>
      <c r="Q157" s="158"/>
      <c r="R157" s="159"/>
      <c r="T157" s="154" t="str">
        <f t="shared" si="33"/>
        <v/>
      </c>
      <c r="U157" s="154" t="str">
        <f t="shared" si="34"/>
        <v>OK</v>
      </c>
    </row>
    <row r="158" spans="1:23" ht="15" customHeight="1">
      <c r="A158" s="154"/>
      <c r="B158" s="121"/>
      <c r="C158" s="121"/>
      <c r="D158" s="111"/>
      <c r="E158" s="152"/>
      <c r="F158" s="149"/>
      <c r="G158" s="112"/>
      <c r="H158" s="166"/>
      <c r="I158" s="111"/>
      <c r="J158" s="190"/>
      <c r="K158" s="155"/>
      <c r="L158" s="121"/>
      <c r="M158" s="156"/>
      <c r="N158" s="157"/>
      <c r="O158" s="121"/>
      <c r="P158" s="157"/>
      <c r="Q158" s="158"/>
      <c r="R158" s="159"/>
      <c r="T158" s="154" t="str">
        <f t="shared" si="33"/>
        <v/>
      </c>
      <c r="U158" s="154" t="str">
        <f t="shared" si="34"/>
        <v>OK</v>
      </c>
    </row>
    <row r="159" spans="1:23" ht="15" customHeight="1">
      <c r="A159" s="154"/>
      <c r="B159" s="121"/>
      <c r="C159" s="121"/>
      <c r="D159" s="111"/>
      <c r="E159" s="152"/>
      <c r="F159" s="149"/>
      <c r="G159" s="112"/>
      <c r="H159" s="141"/>
      <c r="I159" s="111"/>
      <c r="J159" s="190"/>
      <c r="K159" s="155"/>
      <c r="L159" s="121"/>
      <c r="M159" s="156"/>
      <c r="N159" s="157"/>
      <c r="O159" s="121"/>
      <c r="P159" s="157"/>
      <c r="Q159" s="158"/>
      <c r="R159" s="159"/>
      <c r="T159" s="154" t="str">
        <f t="shared" si="33"/>
        <v/>
      </c>
      <c r="U159" s="154" t="str">
        <f t="shared" si="34"/>
        <v>OK</v>
      </c>
    </row>
    <row r="160" spans="1:23" ht="15" customHeight="1">
      <c r="A160" s="154"/>
      <c r="B160" s="121"/>
      <c r="C160" s="121"/>
      <c r="D160" s="111"/>
      <c r="E160" s="152"/>
      <c r="F160" s="149"/>
      <c r="G160" s="112"/>
      <c r="H160" s="140"/>
      <c r="I160" s="111"/>
      <c r="J160" s="190"/>
      <c r="K160" s="155"/>
      <c r="L160" s="121"/>
      <c r="M160" s="156"/>
      <c r="N160" s="157"/>
      <c r="O160" s="121"/>
      <c r="P160" s="157"/>
      <c r="Q160" s="158"/>
      <c r="R160" s="159"/>
      <c r="T160" s="154" t="str">
        <f t="shared" si="33"/>
        <v/>
      </c>
      <c r="U160" s="154" t="str">
        <f t="shared" si="34"/>
        <v>OK</v>
      </c>
      <c r="W160" s="14">
        <v>2016</v>
      </c>
    </row>
    <row r="161" spans="1:23" ht="15" customHeight="1">
      <c r="A161" s="154"/>
      <c r="B161" s="121"/>
      <c r="C161" s="121"/>
      <c r="D161" s="111"/>
      <c r="E161" s="152"/>
      <c r="F161" s="149"/>
      <c r="G161" s="151"/>
      <c r="H161" s="113"/>
      <c r="I161" s="111"/>
      <c r="J161" s="190"/>
      <c r="K161" s="155"/>
      <c r="L161" s="121"/>
      <c r="M161" s="156"/>
      <c r="N161" s="157"/>
      <c r="O161" s="121"/>
      <c r="P161" s="157"/>
      <c r="Q161" s="158"/>
      <c r="R161" s="159"/>
      <c r="T161" s="154" t="str">
        <f t="shared" si="33"/>
        <v/>
      </c>
      <c r="U161" s="154" t="str">
        <f t="shared" si="34"/>
        <v>OK</v>
      </c>
    </row>
    <row r="162" spans="1:23" ht="15" customHeight="1">
      <c r="A162" s="154"/>
      <c r="B162" s="121"/>
      <c r="C162" s="121"/>
      <c r="D162" s="111"/>
      <c r="E162" s="152"/>
      <c r="F162" s="149"/>
      <c r="G162" s="112"/>
      <c r="H162" s="113"/>
      <c r="I162" s="111"/>
      <c r="J162" s="190"/>
      <c r="K162" s="155"/>
      <c r="L162" s="121"/>
      <c r="M162" s="156"/>
      <c r="N162" s="157"/>
      <c r="O162" s="121"/>
      <c r="P162" s="157"/>
      <c r="Q162" s="158"/>
      <c r="R162" s="159"/>
      <c r="T162" s="154" t="str">
        <f t="shared" si="33"/>
        <v/>
      </c>
      <c r="U162" s="154" t="str">
        <f t="shared" si="34"/>
        <v>OK</v>
      </c>
      <c r="W162" s="14">
        <v>2016</v>
      </c>
    </row>
    <row r="163" spans="1:23" ht="15" customHeight="1">
      <c r="A163" s="154"/>
      <c r="B163" s="121"/>
      <c r="C163" s="121"/>
      <c r="D163" s="111"/>
      <c r="E163" s="152"/>
      <c r="F163" s="149"/>
      <c r="G163" s="151"/>
      <c r="H163" s="153"/>
      <c r="I163" s="111"/>
      <c r="J163" s="190"/>
      <c r="K163" s="155"/>
      <c r="L163" s="121"/>
      <c r="M163" s="156"/>
      <c r="N163" s="157"/>
      <c r="O163" s="121"/>
      <c r="P163" s="157"/>
      <c r="Q163" s="158"/>
      <c r="R163" s="159"/>
      <c r="T163" s="154" t="str">
        <f t="shared" si="33"/>
        <v/>
      </c>
      <c r="U163" s="154" t="str">
        <f t="shared" si="34"/>
        <v>OK</v>
      </c>
      <c r="W163" s="14">
        <v>2016</v>
      </c>
    </row>
    <row r="164" spans="1:23" ht="15" customHeight="1">
      <c r="A164" s="154"/>
      <c r="B164" s="121"/>
      <c r="C164" s="121"/>
      <c r="D164" s="111"/>
      <c r="E164" s="152"/>
      <c r="F164" s="149"/>
      <c r="G164" s="112"/>
      <c r="H164" s="166"/>
      <c r="I164" s="111"/>
      <c r="J164" s="190"/>
      <c r="K164" s="155"/>
      <c r="L164" s="121"/>
      <c r="M164" s="156"/>
      <c r="N164" s="157"/>
      <c r="O164" s="121"/>
      <c r="P164" s="157"/>
      <c r="Q164" s="158"/>
      <c r="R164" s="159"/>
      <c r="T164" s="154" t="str">
        <f t="shared" si="33"/>
        <v/>
      </c>
      <c r="U164" s="154" t="str">
        <f t="shared" si="34"/>
        <v>OK</v>
      </c>
    </row>
    <row r="165" spans="1:23" ht="15" customHeight="1">
      <c r="A165" s="154"/>
      <c r="B165" s="121"/>
      <c r="C165" s="121"/>
      <c r="D165" s="111"/>
      <c r="E165" s="152"/>
      <c r="F165" s="149"/>
      <c r="G165" s="112"/>
      <c r="H165" s="113"/>
      <c r="I165" s="111"/>
      <c r="J165" s="190"/>
      <c r="K165" s="155"/>
      <c r="L165" s="121"/>
      <c r="M165" s="156"/>
      <c r="N165" s="157"/>
      <c r="O165" s="121"/>
      <c r="P165" s="157"/>
      <c r="Q165" s="158"/>
      <c r="R165" s="159"/>
      <c r="T165" s="154" t="str">
        <f t="shared" si="33"/>
        <v/>
      </c>
      <c r="U165" s="154" t="str">
        <f t="shared" si="34"/>
        <v>OK</v>
      </c>
    </row>
    <row r="166" spans="1:23" ht="15" customHeight="1">
      <c r="A166" s="154"/>
      <c r="B166" s="121"/>
      <c r="C166" s="121"/>
      <c r="D166" s="111"/>
      <c r="E166" s="152"/>
      <c r="F166" s="149"/>
      <c r="G166" s="112"/>
      <c r="H166" s="113"/>
      <c r="I166" s="111"/>
      <c r="J166" s="190"/>
      <c r="K166" s="155"/>
      <c r="L166" s="121"/>
      <c r="M166" s="156"/>
      <c r="N166" s="157"/>
      <c r="O166" s="121"/>
      <c r="P166" s="157"/>
      <c r="Q166" s="158"/>
      <c r="R166" s="159"/>
      <c r="T166" s="154" t="str">
        <f t="shared" si="33"/>
        <v/>
      </c>
      <c r="U166" s="154" t="str">
        <f t="shared" si="34"/>
        <v>OK</v>
      </c>
      <c r="W166" s="14">
        <v>2016</v>
      </c>
    </row>
    <row r="167" spans="1:23" ht="15" customHeight="1">
      <c r="A167" s="154"/>
      <c r="B167" s="121"/>
      <c r="C167" s="121"/>
      <c r="D167" s="111"/>
      <c r="E167" s="152"/>
      <c r="F167" s="149"/>
      <c r="G167" s="151"/>
      <c r="H167" s="113"/>
      <c r="I167" s="111"/>
      <c r="J167" s="190"/>
      <c r="K167" s="155"/>
      <c r="L167" s="121"/>
      <c r="M167" s="156"/>
      <c r="N167" s="157"/>
      <c r="O167" s="121"/>
      <c r="P167" s="157"/>
      <c r="Q167" s="158"/>
      <c r="R167" s="159"/>
      <c r="T167" s="154" t="str">
        <f t="shared" si="33"/>
        <v/>
      </c>
      <c r="U167" s="154" t="str">
        <f t="shared" si="34"/>
        <v>OK</v>
      </c>
    </row>
    <row r="168" spans="1:23" ht="15" customHeight="1">
      <c r="A168" s="154"/>
      <c r="B168" s="121"/>
      <c r="C168" s="121"/>
      <c r="D168" s="111"/>
      <c r="E168" s="152"/>
      <c r="F168" s="149"/>
      <c r="G168" s="112"/>
      <c r="H168" s="113"/>
      <c r="I168" s="111"/>
      <c r="J168" s="190"/>
      <c r="K168" s="155"/>
      <c r="L168" s="121"/>
      <c r="M168" s="156"/>
      <c r="N168" s="157"/>
      <c r="O168" s="121"/>
      <c r="P168" s="157"/>
      <c r="Q168" s="158"/>
      <c r="R168" s="159"/>
      <c r="T168" s="154" t="str">
        <f t="shared" si="33"/>
        <v/>
      </c>
      <c r="U168" s="154" t="str">
        <f t="shared" si="34"/>
        <v>OK</v>
      </c>
      <c r="W168" s="14">
        <v>2016</v>
      </c>
    </row>
    <row r="169" spans="1:23" ht="15" customHeight="1">
      <c r="A169" s="154"/>
      <c r="B169" s="121"/>
      <c r="C169" s="121"/>
      <c r="D169" s="111"/>
      <c r="E169" s="152"/>
      <c r="F169" s="149"/>
      <c r="G169" s="151"/>
      <c r="H169" s="113"/>
      <c r="I169" s="111"/>
      <c r="J169" s="190"/>
      <c r="K169" s="155"/>
      <c r="L169" s="121"/>
      <c r="M169" s="156"/>
      <c r="N169" s="157"/>
      <c r="O169" s="121"/>
      <c r="P169" s="157"/>
      <c r="Q169" s="158"/>
      <c r="R169" s="159"/>
      <c r="T169" s="154" t="str">
        <f t="shared" si="33"/>
        <v/>
      </c>
      <c r="U169" s="154" t="str">
        <f t="shared" si="34"/>
        <v>OK</v>
      </c>
      <c r="W169" s="14">
        <v>2016</v>
      </c>
    </row>
    <row r="170" spans="1:23" ht="15" customHeight="1">
      <c r="A170" s="154"/>
      <c r="B170" s="121"/>
      <c r="C170" s="121"/>
      <c r="D170" s="111"/>
      <c r="E170" s="152"/>
      <c r="F170" s="149"/>
      <c r="G170" s="112"/>
      <c r="H170" s="113"/>
      <c r="I170" s="111"/>
      <c r="J170" s="190"/>
      <c r="K170" s="155"/>
      <c r="L170" s="121"/>
      <c r="M170" s="156"/>
      <c r="N170" s="157"/>
      <c r="O170" s="121"/>
      <c r="P170" s="157"/>
      <c r="Q170" s="158"/>
      <c r="R170" s="159"/>
      <c r="T170" s="154" t="str">
        <f t="shared" si="33"/>
        <v/>
      </c>
      <c r="U170" s="154" t="str">
        <f t="shared" si="34"/>
        <v>OK</v>
      </c>
      <c r="W170" s="14">
        <v>2016</v>
      </c>
    </row>
    <row r="171" spans="1:23" ht="15" customHeight="1">
      <c r="A171" s="154"/>
      <c r="B171" s="121"/>
      <c r="C171" s="121"/>
      <c r="D171" s="111"/>
      <c r="E171" s="152"/>
      <c r="F171" s="149"/>
      <c r="G171" s="112"/>
      <c r="H171" s="111"/>
      <c r="I171" s="111"/>
      <c r="J171" s="190"/>
      <c r="K171" s="155"/>
      <c r="L171" s="121"/>
      <c r="M171" s="156"/>
      <c r="N171" s="157"/>
      <c r="O171" s="121"/>
      <c r="P171" s="157"/>
      <c r="Q171" s="158"/>
      <c r="R171" s="159"/>
      <c r="T171" s="154" t="str">
        <f t="shared" si="33"/>
        <v/>
      </c>
      <c r="U171" s="154" t="str">
        <f t="shared" si="34"/>
        <v>OK</v>
      </c>
      <c r="W171" s="14">
        <v>2016</v>
      </c>
    </row>
    <row r="172" spans="1:23" ht="15" customHeight="1">
      <c r="A172" s="154"/>
      <c r="B172" s="121"/>
      <c r="C172" s="121"/>
      <c r="D172" s="111"/>
      <c r="E172" s="152"/>
      <c r="F172" s="149"/>
      <c r="G172" s="151"/>
      <c r="H172" s="168"/>
      <c r="I172" s="111"/>
      <c r="J172" s="190"/>
      <c r="K172" s="155"/>
      <c r="L172" s="121"/>
      <c r="M172" s="156"/>
      <c r="N172" s="157"/>
      <c r="O172" s="121"/>
      <c r="P172" s="157"/>
      <c r="Q172" s="158"/>
      <c r="R172" s="159"/>
      <c r="T172" s="154" t="str">
        <f t="shared" si="33"/>
        <v/>
      </c>
      <c r="U172" s="154" t="str">
        <f t="shared" si="34"/>
        <v>OK</v>
      </c>
    </row>
    <row r="173" spans="1:23" ht="15" customHeight="1">
      <c r="A173" s="154"/>
      <c r="B173" s="121"/>
      <c r="C173" s="121"/>
      <c r="D173" s="111"/>
      <c r="E173" s="152"/>
      <c r="F173" s="149"/>
      <c r="G173" s="112"/>
      <c r="H173" s="168"/>
      <c r="I173" s="111"/>
      <c r="J173" s="190"/>
      <c r="K173" s="155"/>
      <c r="L173" s="121"/>
      <c r="M173" s="156"/>
      <c r="N173" s="157"/>
      <c r="O173" s="121"/>
      <c r="P173" s="157"/>
      <c r="Q173" s="158"/>
      <c r="R173" s="159"/>
      <c r="T173" s="154" t="str">
        <f t="shared" si="33"/>
        <v/>
      </c>
      <c r="U173" s="154" t="str">
        <f t="shared" si="34"/>
        <v>OK</v>
      </c>
    </row>
    <row r="174" spans="1:23" ht="15" customHeight="1">
      <c r="A174" s="154"/>
      <c r="B174" s="121"/>
      <c r="C174" s="121"/>
      <c r="D174" s="111"/>
      <c r="E174" s="152"/>
      <c r="F174" s="149"/>
      <c r="G174" s="151"/>
      <c r="H174" s="141"/>
      <c r="I174" s="111"/>
      <c r="J174" s="190"/>
      <c r="K174" s="155"/>
      <c r="L174" s="121"/>
      <c r="M174" s="156"/>
      <c r="N174" s="157"/>
      <c r="O174" s="121"/>
      <c r="P174" s="157"/>
      <c r="Q174" s="158"/>
      <c r="R174" s="159"/>
      <c r="T174" s="154" t="str">
        <f t="shared" si="33"/>
        <v/>
      </c>
      <c r="U174" s="154" t="str">
        <f t="shared" si="34"/>
        <v>OK</v>
      </c>
      <c r="W174" s="14">
        <v>2016</v>
      </c>
    </row>
    <row r="175" spans="1:23" ht="15" customHeight="1">
      <c r="A175" s="154"/>
      <c r="B175" s="121"/>
      <c r="C175" s="121"/>
      <c r="D175" s="111"/>
      <c r="E175" s="152"/>
      <c r="F175" s="149"/>
      <c r="G175" s="112"/>
      <c r="H175" s="141"/>
      <c r="I175" s="111"/>
      <c r="J175" s="190"/>
      <c r="K175" s="155"/>
      <c r="L175" s="121"/>
      <c r="M175" s="156"/>
      <c r="N175" s="157"/>
      <c r="O175" s="121"/>
      <c r="P175" s="157"/>
      <c r="Q175" s="158"/>
      <c r="R175" s="159"/>
      <c r="T175" s="154" t="str">
        <f t="shared" si="33"/>
        <v/>
      </c>
      <c r="U175" s="154" t="str">
        <f t="shared" si="34"/>
        <v>OK</v>
      </c>
      <c r="W175" s="14">
        <v>2016</v>
      </c>
    </row>
    <row r="176" spans="1:23" ht="15" customHeight="1">
      <c r="A176" s="154"/>
      <c r="B176" s="121"/>
      <c r="C176" s="121"/>
      <c r="D176" s="111"/>
      <c r="E176" s="152"/>
      <c r="F176" s="149"/>
      <c r="G176" s="112"/>
      <c r="H176" s="166"/>
      <c r="I176" s="111"/>
      <c r="J176" s="190"/>
      <c r="K176" s="155"/>
      <c r="L176" s="121"/>
      <c r="M176" s="156"/>
      <c r="N176" s="157"/>
      <c r="O176" s="121"/>
      <c r="P176" s="157"/>
      <c r="Q176" s="158"/>
      <c r="R176" s="159"/>
      <c r="T176" s="154" t="str">
        <f t="shared" si="33"/>
        <v/>
      </c>
      <c r="U176" s="154" t="str">
        <f t="shared" si="34"/>
        <v>OK</v>
      </c>
      <c r="W176" s="14">
        <v>2016</v>
      </c>
    </row>
    <row r="177" spans="1:23" ht="15" customHeight="1">
      <c r="A177" s="154"/>
      <c r="B177" s="121"/>
      <c r="C177" s="121"/>
      <c r="D177" s="111"/>
      <c r="E177" s="152"/>
      <c r="F177" s="149"/>
      <c r="G177" s="112"/>
      <c r="H177" s="166"/>
      <c r="I177" s="111"/>
      <c r="J177" s="190"/>
      <c r="K177" s="155"/>
      <c r="L177" s="121"/>
      <c r="M177" s="156"/>
      <c r="N177" s="157"/>
      <c r="O177" s="121"/>
      <c r="P177" s="157"/>
      <c r="Q177" s="158"/>
      <c r="R177" s="159"/>
      <c r="T177" s="154" t="str">
        <f t="shared" si="33"/>
        <v/>
      </c>
      <c r="U177" s="154" t="str">
        <f t="shared" si="34"/>
        <v>OK</v>
      </c>
    </row>
    <row r="178" spans="1:23" ht="15" customHeight="1">
      <c r="A178" s="154"/>
      <c r="B178" s="121"/>
      <c r="C178" s="121"/>
      <c r="D178" s="111"/>
      <c r="E178" s="152"/>
      <c r="F178" s="149"/>
      <c r="G178" s="151"/>
      <c r="H178" s="168"/>
      <c r="I178" s="111"/>
      <c r="J178" s="190"/>
      <c r="K178" s="155"/>
      <c r="L178" s="121"/>
      <c r="M178" s="156"/>
      <c r="N178" s="157"/>
      <c r="O178" s="121"/>
      <c r="P178" s="157"/>
      <c r="Q178" s="158"/>
      <c r="R178" s="159"/>
      <c r="T178" s="154" t="str">
        <f t="shared" si="33"/>
        <v/>
      </c>
      <c r="U178" s="154" t="str">
        <f t="shared" si="34"/>
        <v>OK</v>
      </c>
      <c r="W178" s="14">
        <v>2016</v>
      </c>
    </row>
    <row r="179" spans="1:23" ht="15" customHeight="1">
      <c r="A179" s="154"/>
      <c r="B179" s="121"/>
      <c r="C179" s="121"/>
      <c r="D179" s="111"/>
      <c r="E179" s="152"/>
      <c r="F179" s="149"/>
      <c r="G179" s="112"/>
      <c r="H179" s="141"/>
      <c r="I179" s="111"/>
      <c r="J179" s="190"/>
      <c r="K179" s="155"/>
      <c r="L179" s="121"/>
      <c r="M179" s="156"/>
      <c r="N179" s="157"/>
      <c r="O179" s="121"/>
      <c r="P179" s="157"/>
      <c r="Q179" s="158"/>
      <c r="R179" s="159"/>
      <c r="T179" s="154" t="str">
        <f t="shared" si="33"/>
        <v/>
      </c>
      <c r="U179" s="154" t="str">
        <f t="shared" si="34"/>
        <v>OK</v>
      </c>
    </row>
    <row r="180" spans="1:23" ht="15" customHeight="1">
      <c r="A180" s="154"/>
      <c r="B180" s="121"/>
      <c r="C180" s="121"/>
      <c r="D180" s="111"/>
      <c r="E180" s="152"/>
      <c r="F180" s="149"/>
      <c r="G180" s="151"/>
      <c r="H180" s="113"/>
      <c r="I180" s="111"/>
      <c r="J180" s="190"/>
      <c r="K180" s="155"/>
      <c r="L180" s="121"/>
      <c r="M180" s="156"/>
      <c r="N180" s="157"/>
      <c r="O180" s="121"/>
      <c r="P180" s="157"/>
      <c r="Q180" s="158"/>
      <c r="R180" s="159"/>
      <c r="T180" s="154" t="str">
        <f t="shared" si="33"/>
        <v/>
      </c>
      <c r="U180" s="154" t="str">
        <f t="shared" si="34"/>
        <v>OK</v>
      </c>
      <c r="W180" s="14">
        <v>2016</v>
      </c>
    </row>
    <row r="181" spans="1:23" ht="15" customHeight="1">
      <c r="A181" s="154"/>
      <c r="B181" s="121"/>
      <c r="C181" s="121"/>
      <c r="D181" s="111"/>
      <c r="E181" s="152"/>
      <c r="F181" s="149"/>
      <c r="G181" s="112"/>
      <c r="H181" s="167"/>
      <c r="I181" s="111"/>
      <c r="J181" s="190"/>
      <c r="K181" s="155"/>
      <c r="L181" s="121"/>
      <c r="M181" s="156"/>
      <c r="N181" s="157"/>
      <c r="O181" s="121"/>
      <c r="P181" s="157"/>
      <c r="Q181" s="158"/>
      <c r="R181" s="159"/>
      <c r="T181" s="154" t="str">
        <f t="shared" si="33"/>
        <v/>
      </c>
      <c r="U181" s="154" t="str">
        <f t="shared" si="34"/>
        <v>OK</v>
      </c>
    </row>
    <row r="182" spans="1:23" ht="15" customHeight="1">
      <c r="A182" s="154"/>
      <c r="B182" s="121"/>
      <c r="C182" s="121"/>
      <c r="D182" s="111"/>
      <c r="E182" s="152"/>
      <c r="F182" s="149"/>
      <c r="G182" s="112"/>
      <c r="H182" s="113"/>
      <c r="I182" s="111"/>
      <c r="J182" s="190"/>
      <c r="K182" s="155"/>
      <c r="L182" s="121"/>
      <c r="M182" s="156"/>
      <c r="N182" s="157"/>
      <c r="O182" s="121"/>
      <c r="P182" s="157"/>
      <c r="Q182" s="158"/>
      <c r="R182" s="159"/>
      <c r="T182" s="154" t="str">
        <f t="shared" si="33"/>
        <v/>
      </c>
      <c r="U182" s="154" t="str">
        <f t="shared" si="34"/>
        <v>OK</v>
      </c>
      <c r="W182" s="14">
        <v>2016</v>
      </c>
    </row>
    <row r="183" spans="1:23" ht="15" customHeight="1">
      <c r="A183" s="154"/>
      <c r="B183" s="121"/>
      <c r="C183" s="121"/>
      <c r="D183" s="111"/>
      <c r="E183" s="152"/>
      <c r="F183" s="149"/>
      <c r="G183" s="112"/>
      <c r="H183" s="140"/>
      <c r="I183" s="111"/>
      <c r="J183" s="190"/>
      <c r="K183" s="155"/>
      <c r="L183" s="121"/>
      <c r="M183" s="156"/>
      <c r="N183" s="157"/>
      <c r="O183" s="121"/>
      <c r="P183" s="157"/>
      <c r="Q183" s="158"/>
      <c r="R183" s="159"/>
      <c r="T183" s="154" t="str">
        <f t="shared" si="33"/>
        <v/>
      </c>
      <c r="U183" s="154" t="str">
        <f t="shared" si="34"/>
        <v>OK</v>
      </c>
    </row>
    <row r="184" spans="1:23" ht="15" customHeight="1">
      <c r="A184" s="154"/>
      <c r="B184" s="121"/>
      <c r="C184" s="121"/>
      <c r="D184" s="111"/>
      <c r="E184" s="152"/>
      <c r="F184" s="149"/>
      <c r="G184" s="151"/>
      <c r="H184" s="113"/>
      <c r="I184" s="111"/>
      <c r="J184" s="190"/>
      <c r="K184" s="155"/>
      <c r="L184" s="121"/>
      <c r="M184" s="156"/>
      <c r="N184" s="157"/>
      <c r="O184" s="121"/>
      <c r="P184" s="157"/>
      <c r="Q184" s="158"/>
      <c r="R184" s="159"/>
      <c r="T184" s="154" t="str">
        <f t="shared" si="33"/>
        <v/>
      </c>
      <c r="U184" s="154" t="str">
        <f t="shared" si="34"/>
        <v>OK</v>
      </c>
      <c r="W184" s="14">
        <v>2016</v>
      </c>
    </row>
    <row r="185" spans="1:23" ht="15" customHeight="1">
      <c r="A185" s="154"/>
      <c r="B185" s="121"/>
      <c r="C185" s="121"/>
      <c r="D185" s="111"/>
      <c r="E185" s="152"/>
      <c r="F185" s="149"/>
      <c r="G185" s="112"/>
      <c r="H185" s="113"/>
      <c r="I185" s="111"/>
      <c r="J185" s="190"/>
      <c r="K185" s="155"/>
      <c r="L185" s="121"/>
      <c r="M185" s="156"/>
      <c r="N185" s="157"/>
      <c r="O185" s="121"/>
      <c r="P185" s="157"/>
      <c r="Q185" s="158"/>
      <c r="R185" s="159"/>
      <c r="T185" s="154" t="str">
        <f t="shared" si="33"/>
        <v/>
      </c>
      <c r="U185" s="154" t="str">
        <f t="shared" si="34"/>
        <v>OK</v>
      </c>
      <c r="W185" s="14">
        <v>2016</v>
      </c>
    </row>
    <row r="186" spans="1:23" ht="15" customHeight="1">
      <c r="A186" s="154"/>
      <c r="B186" s="121"/>
      <c r="C186" s="121"/>
      <c r="D186" s="111"/>
      <c r="E186" s="152"/>
      <c r="F186" s="149"/>
      <c r="G186" s="151"/>
      <c r="H186" s="153"/>
      <c r="I186" s="111"/>
      <c r="J186" s="190"/>
      <c r="K186" s="155"/>
      <c r="L186" s="121"/>
      <c r="M186" s="156"/>
      <c r="N186" s="157"/>
      <c r="O186" s="121"/>
      <c r="P186" s="157"/>
      <c r="Q186" s="158"/>
      <c r="R186" s="159"/>
      <c r="T186" s="154" t="str">
        <f t="shared" si="33"/>
        <v/>
      </c>
      <c r="U186" s="154" t="str">
        <f t="shared" si="34"/>
        <v>OK</v>
      </c>
      <c r="W186" s="14">
        <v>2016</v>
      </c>
    </row>
    <row r="187" spans="1:23" ht="15" customHeight="1">
      <c r="A187" s="154"/>
      <c r="B187" s="121"/>
      <c r="C187" s="121"/>
      <c r="D187" s="111"/>
      <c r="E187" s="152"/>
      <c r="F187" s="149"/>
      <c r="G187" s="112"/>
      <c r="H187" s="113"/>
      <c r="I187" s="111"/>
      <c r="J187" s="190"/>
      <c r="K187" s="155"/>
      <c r="L187" s="121"/>
      <c r="M187" s="156"/>
      <c r="N187" s="157"/>
      <c r="O187" s="121"/>
      <c r="P187" s="157"/>
      <c r="Q187" s="158"/>
      <c r="R187" s="159"/>
      <c r="T187" s="154" t="str">
        <f t="shared" si="33"/>
        <v/>
      </c>
      <c r="U187" s="154" t="str">
        <f t="shared" si="34"/>
        <v>OK</v>
      </c>
    </row>
    <row r="188" spans="1:23" ht="15" customHeight="1">
      <c r="A188" s="154"/>
      <c r="B188" s="121"/>
      <c r="C188" s="121"/>
      <c r="D188" s="111"/>
      <c r="E188" s="152"/>
      <c r="F188" s="149"/>
      <c r="G188" s="151"/>
      <c r="H188" s="113"/>
      <c r="I188" s="111"/>
      <c r="J188" s="190"/>
      <c r="K188" s="155"/>
      <c r="L188" s="121"/>
      <c r="M188" s="156"/>
      <c r="N188" s="157"/>
      <c r="O188" s="121"/>
      <c r="P188" s="157"/>
      <c r="Q188" s="158"/>
      <c r="R188" s="159"/>
      <c r="T188" s="154" t="str">
        <f t="shared" si="33"/>
        <v/>
      </c>
      <c r="U188" s="154" t="str">
        <f t="shared" si="34"/>
        <v>OK</v>
      </c>
      <c r="W188" s="14">
        <v>2016</v>
      </c>
    </row>
    <row r="189" spans="1:23" ht="15" customHeight="1">
      <c r="A189" s="154"/>
      <c r="B189" s="121"/>
      <c r="C189" s="121"/>
      <c r="D189" s="111"/>
      <c r="E189" s="152"/>
      <c r="F189" s="149"/>
      <c r="G189" s="112"/>
      <c r="H189" s="113"/>
      <c r="I189" s="111"/>
      <c r="J189" s="190"/>
      <c r="K189" s="155"/>
      <c r="L189" s="121"/>
      <c r="M189" s="156"/>
      <c r="N189" s="157"/>
      <c r="O189" s="121"/>
      <c r="P189" s="157"/>
      <c r="Q189" s="158"/>
      <c r="R189" s="159"/>
      <c r="T189" s="154" t="str">
        <f t="shared" si="33"/>
        <v/>
      </c>
      <c r="U189" s="154" t="str">
        <f t="shared" si="34"/>
        <v>OK</v>
      </c>
    </row>
    <row r="190" spans="1:23" ht="15" customHeight="1">
      <c r="A190" s="154"/>
      <c r="B190" s="121"/>
      <c r="C190" s="121"/>
      <c r="D190" s="111"/>
      <c r="E190" s="152"/>
      <c r="F190" s="149"/>
      <c r="G190" s="112"/>
      <c r="H190" s="153"/>
      <c r="I190" s="111"/>
      <c r="J190" s="190"/>
      <c r="K190" s="155"/>
      <c r="L190" s="121"/>
      <c r="M190" s="156"/>
      <c r="N190" s="157"/>
      <c r="O190" s="121"/>
      <c r="P190" s="157"/>
      <c r="Q190" s="158"/>
      <c r="R190" s="159"/>
      <c r="T190" s="154" t="str">
        <f t="shared" si="33"/>
        <v/>
      </c>
      <c r="U190" s="154" t="str">
        <f t="shared" si="34"/>
        <v>OK</v>
      </c>
    </row>
    <row r="191" spans="1:23" ht="15" customHeight="1">
      <c r="A191" s="154"/>
      <c r="B191" s="121"/>
      <c r="C191" s="121"/>
      <c r="D191" s="111"/>
      <c r="E191" s="152"/>
      <c r="F191" s="149"/>
      <c r="G191" s="151"/>
      <c r="H191" s="113"/>
      <c r="I191" s="111"/>
      <c r="J191" s="190"/>
      <c r="K191" s="155"/>
      <c r="L191" s="121"/>
      <c r="M191" s="156"/>
      <c r="N191" s="157"/>
      <c r="O191" s="121"/>
      <c r="P191" s="157"/>
      <c r="Q191" s="158"/>
      <c r="R191" s="159"/>
      <c r="T191" s="154" t="str">
        <f t="shared" si="33"/>
        <v/>
      </c>
      <c r="U191" s="154" t="str">
        <f t="shared" si="34"/>
        <v>OK</v>
      </c>
      <c r="W191" s="14">
        <v>2016</v>
      </c>
    </row>
    <row r="192" spans="1:23" ht="15" customHeight="1">
      <c r="A192" s="154"/>
      <c r="B192" s="121"/>
      <c r="C192" s="121"/>
      <c r="D192" s="111"/>
      <c r="E192" s="152"/>
      <c r="F192" s="149"/>
      <c r="G192" s="112"/>
      <c r="H192" s="166"/>
      <c r="I192" s="111"/>
      <c r="J192" s="190"/>
      <c r="K192" s="155"/>
      <c r="L192" s="121"/>
      <c r="M192" s="156"/>
      <c r="N192" s="157"/>
      <c r="O192" s="121"/>
      <c r="P192" s="157"/>
      <c r="Q192" s="158"/>
      <c r="R192" s="159"/>
      <c r="T192" s="154" t="str">
        <f t="shared" si="33"/>
        <v/>
      </c>
      <c r="U192" s="154" t="str">
        <f t="shared" si="34"/>
        <v>OK</v>
      </c>
      <c r="W192" s="14">
        <v>2016</v>
      </c>
    </row>
    <row r="193" spans="1:23" ht="15" customHeight="1">
      <c r="A193" s="154"/>
      <c r="B193" s="121"/>
      <c r="C193" s="121"/>
      <c r="D193" s="111"/>
      <c r="E193" s="152"/>
      <c r="F193" s="149"/>
      <c r="G193" s="112"/>
      <c r="H193" s="113"/>
      <c r="I193" s="111"/>
      <c r="J193" s="190"/>
      <c r="K193" s="155"/>
      <c r="L193" s="121"/>
      <c r="M193" s="156"/>
      <c r="N193" s="157"/>
      <c r="O193" s="121"/>
      <c r="P193" s="157"/>
      <c r="Q193" s="158"/>
      <c r="R193" s="159"/>
      <c r="T193" s="154" t="str">
        <f t="shared" si="33"/>
        <v/>
      </c>
      <c r="U193" s="154" t="str">
        <f t="shared" si="34"/>
        <v>OK</v>
      </c>
      <c r="W193" s="14">
        <v>2016</v>
      </c>
    </row>
    <row r="194" spans="1:23" ht="15" customHeight="1">
      <c r="A194" s="154"/>
      <c r="B194" s="121"/>
      <c r="C194" s="121"/>
      <c r="D194" s="111"/>
      <c r="E194" s="152"/>
      <c r="F194" s="149"/>
      <c r="G194" s="112"/>
      <c r="H194" s="166"/>
      <c r="I194" s="111"/>
      <c r="J194" s="190"/>
      <c r="K194" s="155"/>
      <c r="L194" s="121"/>
      <c r="M194" s="156"/>
      <c r="N194" s="157"/>
      <c r="O194" s="121"/>
      <c r="P194" s="157"/>
      <c r="Q194" s="158"/>
      <c r="R194" s="159"/>
      <c r="T194" s="154" t="str">
        <f t="shared" si="33"/>
        <v/>
      </c>
      <c r="U194" s="154" t="str">
        <f t="shared" si="34"/>
        <v>OK</v>
      </c>
    </row>
    <row r="195" spans="1:23" ht="15" customHeight="1">
      <c r="A195" s="154"/>
      <c r="B195" s="121"/>
      <c r="C195" s="121"/>
      <c r="D195" s="111"/>
      <c r="E195" s="152"/>
      <c r="F195" s="149"/>
      <c r="G195" s="112"/>
      <c r="H195" s="168"/>
      <c r="I195" s="111"/>
      <c r="J195" s="190"/>
      <c r="K195" s="155"/>
      <c r="L195" s="121"/>
      <c r="M195" s="156"/>
      <c r="N195" s="157"/>
      <c r="O195" s="121"/>
      <c r="P195" s="157"/>
      <c r="Q195" s="158"/>
      <c r="R195" s="159"/>
      <c r="T195" s="154" t="str">
        <f t="shared" si="33"/>
        <v/>
      </c>
      <c r="U195" s="154" t="str">
        <f t="shared" si="34"/>
        <v>OK</v>
      </c>
    </row>
    <row r="196" spans="1:23" ht="15" customHeight="1">
      <c r="A196" s="154"/>
      <c r="B196" s="121"/>
      <c r="C196" s="121"/>
      <c r="D196" s="143"/>
      <c r="E196" s="152"/>
      <c r="F196" s="149"/>
      <c r="G196" s="112"/>
      <c r="H196" s="141"/>
      <c r="I196" s="111"/>
      <c r="J196" s="190"/>
      <c r="K196" s="155"/>
      <c r="L196" s="121"/>
      <c r="M196" s="156"/>
      <c r="N196" s="157"/>
      <c r="O196" s="121"/>
      <c r="P196" s="157"/>
      <c r="Q196" s="158"/>
      <c r="R196" s="159"/>
      <c r="T196" s="154" t="str">
        <f t="shared" si="33"/>
        <v/>
      </c>
      <c r="U196" s="154" t="str">
        <f t="shared" si="34"/>
        <v>OK</v>
      </c>
    </row>
    <row r="197" spans="1:23" ht="15" customHeight="1">
      <c r="A197" s="154"/>
      <c r="B197" s="121"/>
      <c r="C197" s="121"/>
      <c r="D197" s="111"/>
      <c r="E197" s="152"/>
      <c r="F197" s="149"/>
      <c r="G197" s="151"/>
      <c r="H197" s="168"/>
      <c r="I197" s="111"/>
      <c r="J197" s="190"/>
      <c r="K197" s="155"/>
      <c r="L197" s="121"/>
      <c r="M197" s="156"/>
      <c r="N197" s="157"/>
      <c r="O197" s="121"/>
      <c r="P197" s="157"/>
      <c r="Q197" s="158"/>
      <c r="R197" s="159"/>
      <c r="T197" s="154" t="str">
        <f t="shared" si="33"/>
        <v/>
      </c>
      <c r="U197" s="154" t="str">
        <f t="shared" si="34"/>
        <v>OK</v>
      </c>
      <c r="W197" s="14">
        <v>2016</v>
      </c>
    </row>
    <row r="198" spans="1:23" ht="15" customHeight="1">
      <c r="A198" s="154"/>
      <c r="B198" s="121"/>
      <c r="C198" s="121"/>
      <c r="D198" s="111"/>
      <c r="E198" s="152"/>
      <c r="F198" s="149"/>
      <c r="G198" s="112"/>
      <c r="H198" s="166"/>
      <c r="I198" s="111"/>
      <c r="J198" s="190"/>
      <c r="K198" s="155"/>
      <c r="L198" s="121"/>
      <c r="M198" s="156"/>
      <c r="N198" s="157"/>
      <c r="O198" s="121"/>
      <c r="P198" s="157"/>
      <c r="Q198" s="158"/>
      <c r="R198" s="159"/>
      <c r="T198" s="154" t="str">
        <f t="shared" si="33"/>
        <v/>
      </c>
      <c r="U198" s="154" t="str">
        <f t="shared" si="34"/>
        <v>OK</v>
      </c>
    </row>
    <row r="199" spans="1:23" ht="15" customHeight="1">
      <c r="A199" s="154"/>
      <c r="B199" s="121"/>
      <c r="C199" s="121"/>
      <c r="D199" s="111"/>
      <c r="E199" s="152"/>
      <c r="F199" s="149"/>
      <c r="G199" s="112"/>
      <c r="H199" s="153"/>
      <c r="I199" s="111"/>
      <c r="J199" s="190"/>
      <c r="K199" s="155"/>
      <c r="L199" s="121"/>
      <c r="M199" s="156"/>
      <c r="N199" s="157"/>
      <c r="O199" s="121"/>
      <c r="P199" s="157"/>
      <c r="Q199" s="158"/>
      <c r="R199" s="159"/>
      <c r="T199" s="154" t="str">
        <f t="shared" si="33"/>
        <v/>
      </c>
      <c r="U199" s="154" t="str">
        <f t="shared" si="34"/>
        <v>OK</v>
      </c>
    </row>
    <row r="200" spans="1:23" ht="15" customHeight="1">
      <c r="A200" s="154"/>
      <c r="B200" s="121"/>
      <c r="C200" s="121"/>
      <c r="D200" s="111"/>
      <c r="E200" s="152"/>
      <c r="F200" s="149"/>
      <c r="G200" s="112"/>
      <c r="H200" s="166"/>
      <c r="I200" s="111"/>
      <c r="J200" s="190"/>
      <c r="K200" s="155"/>
      <c r="L200" s="121"/>
      <c r="M200" s="156"/>
      <c r="N200" s="157"/>
      <c r="O200" s="121"/>
      <c r="P200" s="157"/>
      <c r="Q200" s="158"/>
      <c r="R200" s="159"/>
      <c r="T200" s="154" t="str">
        <f t="shared" ref="T200:T263" si="35">RIGHT(D200,1)</f>
        <v/>
      </c>
      <c r="U200" s="154" t="str">
        <f t="shared" ref="U200:U263" si="36">IF(F200&gt;=K200,"OK","NO")</f>
        <v>OK</v>
      </c>
    </row>
    <row r="201" spans="1:23" ht="15" customHeight="1">
      <c r="A201" s="154"/>
      <c r="B201" s="121"/>
      <c r="C201" s="121"/>
      <c r="D201" s="111"/>
      <c r="E201" s="152"/>
      <c r="F201" s="149"/>
      <c r="G201" s="112"/>
      <c r="H201" s="166"/>
      <c r="I201" s="111"/>
      <c r="J201" s="190"/>
      <c r="K201" s="155"/>
      <c r="L201" s="121"/>
      <c r="M201" s="156"/>
      <c r="N201" s="157"/>
      <c r="O201" s="121"/>
      <c r="P201" s="157"/>
      <c r="Q201" s="158"/>
      <c r="R201" s="159"/>
      <c r="T201" s="154" t="str">
        <f t="shared" si="35"/>
        <v/>
      </c>
      <c r="U201" s="154" t="str">
        <f t="shared" si="36"/>
        <v>OK</v>
      </c>
    </row>
    <row r="202" spans="1:23" ht="15" customHeight="1">
      <c r="A202" s="154"/>
      <c r="B202" s="121"/>
      <c r="C202" s="121"/>
      <c r="D202" s="111"/>
      <c r="E202" s="152"/>
      <c r="F202" s="149"/>
      <c r="G202" s="112"/>
      <c r="H202" s="168"/>
      <c r="I202" s="111"/>
      <c r="J202" s="190"/>
      <c r="K202" s="155"/>
      <c r="L202" s="121"/>
      <c r="M202" s="156"/>
      <c r="N202" s="157"/>
      <c r="O202" s="121"/>
      <c r="P202" s="157"/>
      <c r="Q202" s="158"/>
      <c r="R202" s="159"/>
      <c r="T202" s="154" t="str">
        <f t="shared" si="35"/>
        <v/>
      </c>
      <c r="U202" s="154" t="str">
        <f t="shared" si="36"/>
        <v>OK</v>
      </c>
      <c r="W202" s="14">
        <v>2016</v>
      </c>
    </row>
    <row r="203" spans="1:23" ht="15" customHeight="1">
      <c r="A203" s="154"/>
      <c r="B203" s="121"/>
      <c r="C203" s="121"/>
      <c r="D203" s="111"/>
      <c r="E203" s="152"/>
      <c r="F203" s="149"/>
      <c r="G203" s="151"/>
      <c r="H203" s="113"/>
      <c r="I203" s="111"/>
      <c r="J203" s="190"/>
      <c r="K203" s="155"/>
      <c r="L203" s="121"/>
      <c r="M203" s="156"/>
      <c r="N203" s="157"/>
      <c r="O203" s="121"/>
      <c r="P203" s="157"/>
      <c r="Q203" s="158"/>
      <c r="R203" s="159"/>
      <c r="T203" s="154" t="str">
        <f t="shared" si="35"/>
        <v/>
      </c>
      <c r="U203" s="154" t="str">
        <f t="shared" si="36"/>
        <v>OK</v>
      </c>
    </row>
    <row r="204" spans="1:23" ht="15" customHeight="1">
      <c r="A204" s="154"/>
      <c r="B204" s="121"/>
      <c r="C204" s="121"/>
      <c r="D204" s="111"/>
      <c r="E204" s="152"/>
      <c r="F204" s="149"/>
      <c r="G204" s="112"/>
      <c r="H204" s="166"/>
      <c r="I204" s="111"/>
      <c r="J204" s="190"/>
      <c r="K204" s="155"/>
      <c r="L204" s="121"/>
      <c r="M204" s="156"/>
      <c r="N204" s="157"/>
      <c r="O204" s="121"/>
      <c r="P204" s="157"/>
      <c r="Q204" s="158"/>
      <c r="R204" s="159"/>
      <c r="T204" s="154" t="str">
        <f t="shared" si="35"/>
        <v/>
      </c>
      <c r="U204" s="154" t="str">
        <f t="shared" si="36"/>
        <v>OK</v>
      </c>
    </row>
    <row r="205" spans="1:23" ht="15" customHeight="1">
      <c r="A205" s="154"/>
      <c r="B205" s="121"/>
      <c r="C205" s="121"/>
      <c r="D205" s="111"/>
      <c r="E205" s="152"/>
      <c r="F205" s="149"/>
      <c r="G205" s="112"/>
      <c r="H205" s="113"/>
      <c r="I205" s="111"/>
      <c r="J205" s="190"/>
      <c r="K205" s="155"/>
      <c r="L205" s="121"/>
      <c r="M205" s="156"/>
      <c r="N205" s="157"/>
      <c r="O205" s="121"/>
      <c r="P205" s="157"/>
      <c r="Q205" s="158"/>
      <c r="R205" s="159"/>
      <c r="T205" s="154" t="str">
        <f t="shared" si="35"/>
        <v/>
      </c>
      <c r="U205" s="154" t="str">
        <f t="shared" si="36"/>
        <v>OK</v>
      </c>
    </row>
    <row r="206" spans="1:23" ht="15" customHeight="1">
      <c r="A206" s="154"/>
      <c r="B206" s="121"/>
      <c r="C206" s="121"/>
      <c r="D206" s="111"/>
      <c r="E206" s="152"/>
      <c r="F206" s="149"/>
      <c r="G206" s="112"/>
      <c r="H206" s="166"/>
      <c r="I206" s="111"/>
      <c r="J206" s="190"/>
      <c r="K206" s="155"/>
      <c r="L206" s="121"/>
      <c r="M206" s="156"/>
      <c r="N206" s="157"/>
      <c r="O206" s="121"/>
      <c r="P206" s="157"/>
      <c r="Q206" s="158"/>
      <c r="R206" s="159"/>
      <c r="T206" s="154" t="str">
        <f t="shared" si="35"/>
        <v/>
      </c>
      <c r="U206" s="154" t="str">
        <f t="shared" si="36"/>
        <v>OK</v>
      </c>
    </row>
    <row r="207" spans="1:23" ht="15" customHeight="1">
      <c r="A207" s="154"/>
      <c r="B207" s="121"/>
      <c r="C207" s="121"/>
      <c r="D207" s="143"/>
      <c r="E207" s="152"/>
      <c r="F207" s="149"/>
      <c r="G207" s="112"/>
      <c r="H207" s="113"/>
      <c r="I207" s="111"/>
      <c r="J207" s="190"/>
      <c r="K207" s="155"/>
      <c r="L207" s="121"/>
      <c r="M207" s="156"/>
      <c r="N207" s="157"/>
      <c r="O207" s="121"/>
      <c r="P207" s="157"/>
      <c r="Q207" s="158"/>
      <c r="R207" s="159"/>
      <c r="T207" s="154" t="str">
        <f t="shared" si="35"/>
        <v/>
      </c>
      <c r="U207" s="154" t="str">
        <f t="shared" si="36"/>
        <v>OK</v>
      </c>
      <c r="W207" s="14">
        <v>2016</v>
      </c>
    </row>
    <row r="208" spans="1:23" ht="15" customHeight="1">
      <c r="A208" s="154"/>
      <c r="B208" s="121"/>
      <c r="C208" s="121"/>
      <c r="D208" s="111"/>
      <c r="E208" s="152"/>
      <c r="F208" s="149"/>
      <c r="G208" s="151"/>
      <c r="H208" s="168"/>
      <c r="I208" s="111"/>
      <c r="J208" s="190"/>
      <c r="K208" s="155"/>
      <c r="L208" s="121"/>
      <c r="M208" s="156"/>
      <c r="N208" s="157"/>
      <c r="O208" s="121"/>
      <c r="P208" s="157"/>
      <c r="Q208" s="158"/>
      <c r="R208" s="159"/>
      <c r="T208" s="154" t="str">
        <f t="shared" si="35"/>
        <v/>
      </c>
      <c r="U208" s="154" t="str">
        <f t="shared" si="36"/>
        <v>OK</v>
      </c>
      <c r="W208" s="14">
        <v>2016</v>
      </c>
    </row>
    <row r="209" spans="1:23" ht="15" customHeight="1">
      <c r="A209" s="154"/>
      <c r="B209" s="121"/>
      <c r="C209" s="121"/>
      <c r="D209" s="111"/>
      <c r="E209" s="152"/>
      <c r="F209" s="149"/>
      <c r="G209" s="112"/>
      <c r="H209" s="113"/>
      <c r="I209" s="111"/>
      <c r="J209" s="190"/>
      <c r="K209" s="155"/>
      <c r="L209" s="121"/>
      <c r="M209" s="156"/>
      <c r="N209" s="157"/>
      <c r="O209" s="121"/>
      <c r="P209" s="157"/>
      <c r="Q209" s="158"/>
      <c r="R209" s="159"/>
      <c r="T209" s="154" t="str">
        <f t="shared" si="35"/>
        <v/>
      </c>
      <c r="U209" s="154" t="str">
        <f t="shared" si="36"/>
        <v>OK</v>
      </c>
      <c r="W209" s="14">
        <v>2016</v>
      </c>
    </row>
    <row r="210" spans="1:23" ht="15" customHeight="1">
      <c r="A210" s="154"/>
      <c r="B210" s="121"/>
      <c r="C210" s="121"/>
      <c r="D210" s="111"/>
      <c r="E210" s="152"/>
      <c r="F210" s="149"/>
      <c r="G210" s="151"/>
      <c r="H210" s="168"/>
      <c r="I210" s="111"/>
      <c r="J210" s="190"/>
      <c r="K210" s="155"/>
      <c r="L210" s="121"/>
      <c r="M210" s="156"/>
      <c r="N210" s="157"/>
      <c r="O210" s="121"/>
      <c r="P210" s="157"/>
      <c r="Q210" s="158"/>
      <c r="R210" s="159"/>
      <c r="T210" s="154" t="str">
        <f t="shared" si="35"/>
        <v/>
      </c>
      <c r="U210" s="154" t="str">
        <f t="shared" si="36"/>
        <v>OK</v>
      </c>
      <c r="W210" s="14">
        <v>2016</v>
      </c>
    </row>
    <row r="211" spans="1:23" ht="15" customHeight="1">
      <c r="A211" s="154"/>
      <c r="B211" s="121"/>
      <c r="C211" s="121"/>
      <c r="D211" s="111"/>
      <c r="E211" s="152"/>
      <c r="F211" s="149"/>
      <c r="G211" s="112"/>
      <c r="H211" s="113"/>
      <c r="I211" s="111"/>
      <c r="J211" s="190"/>
      <c r="K211" s="155"/>
      <c r="L211" s="121"/>
      <c r="M211" s="156"/>
      <c r="N211" s="157"/>
      <c r="O211" s="121"/>
      <c r="P211" s="157"/>
      <c r="Q211" s="158"/>
      <c r="R211" s="159"/>
      <c r="T211" s="154" t="str">
        <f t="shared" si="35"/>
        <v/>
      </c>
      <c r="U211" s="154" t="str">
        <f t="shared" si="36"/>
        <v>OK</v>
      </c>
      <c r="W211" s="14">
        <v>2016</v>
      </c>
    </row>
    <row r="212" spans="1:23" ht="15" customHeight="1">
      <c r="A212" s="154"/>
      <c r="B212" s="121"/>
      <c r="C212" s="121"/>
      <c r="D212" s="111"/>
      <c r="E212" s="152"/>
      <c r="F212" s="149"/>
      <c r="G212" s="112"/>
      <c r="H212" s="167"/>
      <c r="I212" s="111"/>
      <c r="J212" s="190"/>
      <c r="K212" s="155"/>
      <c r="L212" s="121"/>
      <c r="M212" s="156"/>
      <c r="N212" s="157"/>
      <c r="O212" s="121"/>
      <c r="P212" s="157"/>
      <c r="Q212" s="158"/>
      <c r="R212" s="159"/>
      <c r="T212" s="154" t="str">
        <f t="shared" si="35"/>
        <v/>
      </c>
      <c r="U212" s="154" t="str">
        <f t="shared" si="36"/>
        <v>OK</v>
      </c>
      <c r="W212" s="14">
        <v>2016</v>
      </c>
    </row>
    <row r="213" spans="1:23" ht="15" customHeight="1">
      <c r="A213" s="154"/>
      <c r="B213" s="121"/>
      <c r="C213" s="121"/>
      <c r="D213" s="143"/>
      <c r="E213" s="152"/>
      <c r="F213" s="149"/>
      <c r="G213" s="112"/>
      <c r="H213" s="113"/>
      <c r="I213" s="111"/>
      <c r="J213" s="190"/>
      <c r="K213" s="155"/>
      <c r="L213" s="121"/>
      <c r="M213" s="156"/>
      <c r="N213" s="157"/>
      <c r="O213" s="121"/>
      <c r="P213" s="157"/>
      <c r="Q213" s="158"/>
      <c r="R213" s="159"/>
      <c r="T213" s="154" t="str">
        <f t="shared" si="35"/>
        <v/>
      </c>
      <c r="U213" s="154" t="str">
        <f t="shared" si="36"/>
        <v>OK</v>
      </c>
    </row>
    <row r="214" spans="1:23" ht="15" customHeight="1">
      <c r="A214" s="154"/>
      <c r="B214" s="121"/>
      <c r="C214" s="121"/>
      <c r="D214" s="111"/>
      <c r="E214" s="152"/>
      <c r="F214" s="149"/>
      <c r="G214" s="112"/>
      <c r="H214" s="153"/>
      <c r="I214" s="111"/>
      <c r="J214" s="190"/>
      <c r="K214" s="155"/>
      <c r="L214" s="121"/>
      <c r="M214" s="156"/>
      <c r="N214" s="157"/>
      <c r="O214" s="121"/>
      <c r="P214" s="157"/>
      <c r="Q214" s="158"/>
      <c r="R214" s="159"/>
      <c r="T214" s="154" t="str">
        <f t="shared" si="35"/>
        <v/>
      </c>
      <c r="U214" s="154" t="str">
        <f t="shared" si="36"/>
        <v>OK</v>
      </c>
      <c r="W214" s="14">
        <v>2016</v>
      </c>
    </row>
    <row r="215" spans="1:23" ht="15" customHeight="1">
      <c r="A215" s="154"/>
      <c r="B215" s="121"/>
      <c r="C215" s="121"/>
      <c r="D215" s="111"/>
      <c r="E215" s="152"/>
      <c r="F215" s="149"/>
      <c r="G215" s="151"/>
      <c r="H215" s="113"/>
      <c r="I215" s="111"/>
      <c r="J215" s="190"/>
      <c r="K215" s="155"/>
      <c r="L215" s="121"/>
      <c r="M215" s="156"/>
      <c r="N215" s="157"/>
      <c r="O215" s="121"/>
      <c r="P215" s="157"/>
      <c r="Q215" s="158"/>
      <c r="R215" s="159"/>
      <c r="T215" s="154" t="str">
        <f t="shared" si="35"/>
        <v/>
      </c>
      <c r="U215" s="154" t="str">
        <f t="shared" si="36"/>
        <v>OK</v>
      </c>
    </row>
    <row r="216" spans="1:23" ht="15" customHeight="1">
      <c r="A216" s="154"/>
      <c r="B216" s="121"/>
      <c r="C216" s="121"/>
      <c r="D216" s="111"/>
      <c r="E216" s="152"/>
      <c r="F216" s="149"/>
      <c r="G216" s="112"/>
      <c r="H216" s="166"/>
      <c r="I216" s="111"/>
      <c r="J216" s="190"/>
      <c r="K216" s="155"/>
      <c r="L216" s="121"/>
      <c r="M216" s="156"/>
      <c r="N216" s="157"/>
      <c r="O216" s="121"/>
      <c r="P216" s="157"/>
      <c r="Q216" s="158"/>
      <c r="R216" s="159"/>
      <c r="T216" s="154" t="str">
        <f t="shared" si="35"/>
        <v/>
      </c>
      <c r="U216" s="154" t="str">
        <f t="shared" si="36"/>
        <v>OK</v>
      </c>
    </row>
    <row r="217" spans="1:23" ht="15" customHeight="1">
      <c r="A217" s="154"/>
      <c r="B217" s="121"/>
      <c r="C217" s="121"/>
      <c r="D217" s="111"/>
      <c r="E217" s="152"/>
      <c r="F217" s="149"/>
      <c r="G217" s="112"/>
      <c r="H217" s="113"/>
      <c r="I217" s="111"/>
      <c r="J217" s="190"/>
      <c r="K217" s="155"/>
      <c r="L217" s="121"/>
      <c r="M217" s="156"/>
      <c r="N217" s="157"/>
      <c r="O217" s="121"/>
      <c r="P217" s="157"/>
      <c r="Q217" s="158"/>
      <c r="R217" s="159"/>
      <c r="T217" s="154" t="str">
        <f t="shared" si="35"/>
        <v/>
      </c>
      <c r="U217" s="154" t="str">
        <f t="shared" si="36"/>
        <v>OK</v>
      </c>
      <c r="W217" s="14">
        <v>2016</v>
      </c>
    </row>
    <row r="218" spans="1:23" ht="15" customHeight="1">
      <c r="A218" s="154"/>
      <c r="B218" s="121"/>
      <c r="C218" s="121"/>
      <c r="D218" s="111"/>
      <c r="E218" s="152"/>
      <c r="F218" s="149"/>
      <c r="G218" s="112"/>
      <c r="H218" s="166"/>
      <c r="I218" s="111"/>
      <c r="J218" s="190"/>
      <c r="K218" s="155"/>
      <c r="L218" s="121"/>
      <c r="M218" s="156"/>
      <c r="N218" s="157"/>
      <c r="O218" s="121"/>
      <c r="P218" s="157"/>
      <c r="Q218" s="158"/>
      <c r="R218" s="159"/>
      <c r="T218" s="154" t="str">
        <f t="shared" si="35"/>
        <v/>
      </c>
      <c r="U218" s="154" t="str">
        <f t="shared" si="36"/>
        <v>OK</v>
      </c>
    </row>
    <row r="219" spans="1:23" ht="15" customHeight="1">
      <c r="A219" s="154"/>
      <c r="B219" s="121"/>
      <c r="C219" s="121"/>
      <c r="D219" s="111"/>
      <c r="E219" s="152"/>
      <c r="F219" s="149"/>
      <c r="G219" s="151"/>
      <c r="H219" s="153"/>
      <c r="I219" s="111"/>
      <c r="J219" s="190"/>
      <c r="K219" s="155"/>
      <c r="L219" s="121"/>
      <c r="M219" s="156"/>
      <c r="N219" s="157"/>
      <c r="O219" s="121"/>
      <c r="P219" s="157"/>
      <c r="Q219" s="158"/>
      <c r="R219" s="159"/>
      <c r="T219" s="154" t="str">
        <f t="shared" si="35"/>
        <v/>
      </c>
      <c r="U219" s="154" t="str">
        <f t="shared" si="36"/>
        <v>OK</v>
      </c>
      <c r="W219" s="14">
        <v>2016</v>
      </c>
    </row>
    <row r="220" spans="1:23" ht="15" customHeight="1">
      <c r="A220" s="154"/>
      <c r="B220" s="121"/>
      <c r="C220" s="121"/>
      <c r="D220" s="111"/>
      <c r="E220" s="152"/>
      <c r="F220" s="149"/>
      <c r="G220" s="112"/>
      <c r="H220" s="113"/>
      <c r="I220" s="111"/>
      <c r="J220" s="190"/>
      <c r="K220" s="155"/>
      <c r="L220" s="121"/>
      <c r="M220" s="156"/>
      <c r="N220" s="157"/>
      <c r="O220" s="121"/>
      <c r="P220" s="157"/>
      <c r="Q220" s="158"/>
      <c r="R220" s="159"/>
      <c r="T220" s="154" t="str">
        <f t="shared" si="35"/>
        <v/>
      </c>
      <c r="U220" s="154" t="str">
        <f t="shared" si="36"/>
        <v>OK</v>
      </c>
    </row>
    <row r="221" spans="1:23" ht="15" customHeight="1">
      <c r="A221" s="154"/>
      <c r="B221" s="121"/>
      <c r="C221" s="121"/>
      <c r="D221" s="111"/>
      <c r="E221" s="152"/>
      <c r="F221" s="149"/>
      <c r="G221" s="151"/>
      <c r="H221" s="153"/>
      <c r="I221" s="111"/>
      <c r="J221" s="190"/>
      <c r="K221" s="155"/>
      <c r="L221" s="121"/>
      <c r="M221" s="156"/>
      <c r="N221" s="157"/>
      <c r="O221" s="121"/>
      <c r="P221" s="157"/>
      <c r="Q221" s="158"/>
      <c r="R221" s="159"/>
      <c r="T221" s="154" t="str">
        <f t="shared" si="35"/>
        <v/>
      </c>
      <c r="U221" s="154" t="str">
        <f t="shared" si="36"/>
        <v>OK</v>
      </c>
      <c r="W221" s="14">
        <v>2016</v>
      </c>
    </row>
    <row r="222" spans="1:23" ht="15" customHeight="1">
      <c r="A222" s="154"/>
      <c r="B222" s="121"/>
      <c r="C222" s="121"/>
      <c r="D222" s="111"/>
      <c r="E222" s="152"/>
      <c r="F222" s="149"/>
      <c r="G222" s="112"/>
      <c r="H222" s="166"/>
      <c r="I222" s="111"/>
      <c r="J222" s="190"/>
      <c r="K222" s="155"/>
      <c r="L222" s="121"/>
      <c r="M222" s="156"/>
      <c r="N222" s="157"/>
      <c r="O222" s="121"/>
      <c r="P222" s="157"/>
      <c r="Q222" s="158"/>
      <c r="R222" s="159"/>
      <c r="T222" s="154" t="str">
        <f t="shared" si="35"/>
        <v/>
      </c>
      <c r="U222" s="154" t="str">
        <f t="shared" si="36"/>
        <v>OK</v>
      </c>
    </row>
    <row r="223" spans="1:23" ht="15" customHeight="1">
      <c r="A223" s="154"/>
      <c r="B223" s="121"/>
      <c r="C223" s="121"/>
      <c r="D223" s="111"/>
      <c r="E223" s="152"/>
      <c r="F223" s="149"/>
      <c r="G223" s="112"/>
      <c r="H223" s="153"/>
      <c r="I223" s="111"/>
      <c r="J223" s="190"/>
      <c r="K223" s="155"/>
      <c r="L223" s="121"/>
      <c r="M223" s="156"/>
      <c r="N223" s="157"/>
      <c r="O223" s="121"/>
      <c r="P223" s="157"/>
      <c r="Q223" s="158"/>
      <c r="R223" s="159"/>
      <c r="T223" s="154" t="str">
        <f t="shared" si="35"/>
        <v/>
      </c>
      <c r="U223" s="154" t="str">
        <f t="shared" si="36"/>
        <v>OK</v>
      </c>
    </row>
    <row r="224" spans="1:23" ht="15" customHeight="1">
      <c r="A224" s="154"/>
      <c r="B224" s="121"/>
      <c r="C224" s="121"/>
      <c r="D224" s="111"/>
      <c r="E224" s="152"/>
      <c r="F224" s="149"/>
      <c r="G224" s="112"/>
      <c r="H224" s="166"/>
      <c r="I224" s="111"/>
      <c r="J224" s="190"/>
      <c r="K224" s="155"/>
      <c r="L224" s="121"/>
      <c r="M224" s="156"/>
      <c r="N224" s="157"/>
      <c r="O224" s="121"/>
      <c r="P224" s="157"/>
      <c r="Q224" s="158"/>
      <c r="R224" s="159"/>
      <c r="T224" s="154" t="str">
        <f t="shared" si="35"/>
        <v/>
      </c>
      <c r="U224" s="154" t="str">
        <f t="shared" si="36"/>
        <v>OK</v>
      </c>
    </row>
    <row r="225" spans="1:23" ht="15" customHeight="1">
      <c r="A225" s="154"/>
      <c r="B225" s="121"/>
      <c r="C225" s="121"/>
      <c r="D225" s="111"/>
      <c r="E225" s="152"/>
      <c r="F225" s="149"/>
      <c r="G225" s="151"/>
      <c r="H225" s="153"/>
      <c r="I225" s="111"/>
      <c r="J225" s="190"/>
      <c r="K225" s="155"/>
      <c r="L225" s="121"/>
      <c r="M225" s="156"/>
      <c r="N225" s="157"/>
      <c r="O225" s="121"/>
      <c r="P225" s="157"/>
      <c r="Q225" s="158"/>
      <c r="R225" s="159"/>
      <c r="T225" s="154" t="str">
        <f t="shared" si="35"/>
        <v/>
      </c>
      <c r="U225" s="154" t="str">
        <f t="shared" si="36"/>
        <v>OK</v>
      </c>
      <c r="W225" s="14">
        <v>2016</v>
      </c>
    </row>
    <row r="226" spans="1:23" ht="15" customHeight="1">
      <c r="A226" s="154"/>
      <c r="B226" s="121"/>
      <c r="C226" s="121"/>
      <c r="D226" s="111"/>
      <c r="E226" s="152"/>
      <c r="F226" s="149"/>
      <c r="G226" s="112"/>
      <c r="H226" s="113"/>
      <c r="I226" s="111"/>
      <c r="J226" s="190"/>
      <c r="K226" s="155"/>
      <c r="L226" s="121"/>
      <c r="M226" s="156"/>
      <c r="N226" s="157"/>
      <c r="O226" s="121"/>
      <c r="P226" s="157"/>
      <c r="Q226" s="158"/>
      <c r="R226" s="159"/>
      <c r="T226" s="154" t="str">
        <f t="shared" si="35"/>
        <v/>
      </c>
      <c r="U226" s="154" t="str">
        <f t="shared" si="36"/>
        <v>OK</v>
      </c>
    </row>
    <row r="227" spans="1:23" ht="15" customHeight="1">
      <c r="A227" s="154"/>
      <c r="B227" s="121"/>
      <c r="C227" s="121"/>
      <c r="D227" s="111"/>
      <c r="E227" s="152"/>
      <c r="F227" s="149"/>
      <c r="G227" s="151"/>
      <c r="H227" s="113"/>
      <c r="I227" s="111"/>
      <c r="J227" s="190"/>
      <c r="K227" s="155"/>
      <c r="L227" s="121"/>
      <c r="M227" s="156"/>
      <c r="N227" s="157"/>
      <c r="O227" s="121"/>
      <c r="P227" s="157"/>
      <c r="Q227" s="158"/>
      <c r="R227" s="159"/>
      <c r="T227" s="154" t="str">
        <f t="shared" si="35"/>
        <v/>
      </c>
      <c r="U227" s="154" t="str">
        <f t="shared" si="36"/>
        <v>OK</v>
      </c>
      <c r="W227" s="14">
        <v>2016</v>
      </c>
    </row>
    <row r="228" spans="1:23" ht="15" customHeight="1">
      <c r="A228" s="154"/>
      <c r="B228" s="121"/>
      <c r="C228" s="121"/>
      <c r="D228" s="111"/>
      <c r="E228" s="152"/>
      <c r="F228" s="149"/>
      <c r="G228" s="112"/>
      <c r="H228" s="166"/>
      <c r="I228" s="111"/>
      <c r="J228" s="190"/>
      <c r="K228" s="155"/>
      <c r="L228" s="121"/>
      <c r="M228" s="156"/>
      <c r="N228" s="157"/>
      <c r="O228" s="121"/>
      <c r="P228" s="157"/>
      <c r="Q228" s="158"/>
      <c r="R228" s="159"/>
      <c r="T228" s="154" t="str">
        <f t="shared" si="35"/>
        <v/>
      </c>
      <c r="U228" s="154" t="str">
        <f t="shared" si="36"/>
        <v>OK</v>
      </c>
    </row>
    <row r="229" spans="1:23" ht="15" customHeight="1">
      <c r="A229" s="154"/>
      <c r="B229" s="121"/>
      <c r="C229" s="121"/>
      <c r="D229" s="111"/>
      <c r="E229" s="152"/>
      <c r="F229" s="149"/>
      <c r="G229" s="112"/>
      <c r="H229" s="111"/>
      <c r="I229" s="111"/>
      <c r="J229" s="190"/>
      <c r="K229" s="155"/>
      <c r="L229" s="121"/>
      <c r="M229" s="156"/>
      <c r="N229" s="157"/>
      <c r="O229" s="121"/>
      <c r="P229" s="157"/>
      <c r="Q229" s="158"/>
      <c r="R229" s="159"/>
      <c r="T229" s="154" t="str">
        <f t="shared" si="35"/>
        <v/>
      </c>
      <c r="U229" s="154" t="str">
        <f t="shared" si="36"/>
        <v>OK</v>
      </c>
      <c r="W229" s="14">
        <v>2016</v>
      </c>
    </row>
    <row r="230" spans="1:23" ht="15" customHeight="1">
      <c r="A230" s="154"/>
      <c r="B230" s="121"/>
      <c r="C230" s="121"/>
      <c r="D230" s="111"/>
      <c r="E230" s="152"/>
      <c r="F230" s="149"/>
      <c r="G230" s="112"/>
      <c r="H230" s="141"/>
      <c r="I230" s="111"/>
      <c r="J230" s="190"/>
      <c r="K230" s="155"/>
      <c r="L230" s="121"/>
      <c r="M230" s="156"/>
      <c r="N230" s="157"/>
      <c r="O230" s="121"/>
      <c r="P230" s="157"/>
      <c r="Q230" s="158"/>
      <c r="R230" s="159"/>
      <c r="T230" s="154" t="str">
        <f t="shared" si="35"/>
        <v/>
      </c>
      <c r="U230" s="154" t="str">
        <f t="shared" si="36"/>
        <v>OK</v>
      </c>
    </row>
    <row r="231" spans="1:23" ht="15" customHeight="1">
      <c r="A231" s="154"/>
      <c r="B231" s="121"/>
      <c r="C231" s="121"/>
      <c r="D231" s="111"/>
      <c r="E231" s="152"/>
      <c r="F231" s="149"/>
      <c r="G231" s="151"/>
      <c r="H231" s="141"/>
      <c r="I231" s="111"/>
      <c r="J231" s="190"/>
      <c r="K231" s="155"/>
      <c r="L231" s="121"/>
      <c r="M231" s="156"/>
      <c r="N231" s="157"/>
      <c r="O231" s="121"/>
      <c r="P231" s="157"/>
      <c r="Q231" s="158"/>
      <c r="R231" s="159"/>
      <c r="T231" s="154" t="str">
        <f t="shared" si="35"/>
        <v/>
      </c>
      <c r="U231" s="154" t="str">
        <f t="shared" si="36"/>
        <v>OK</v>
      </c>
      <c r="W231" s="14">
        <v>2016</v>
      </c>
    </row>
    <row r="232" spans="1:23" ht="15" customHeight="1">
      <c r="A232" s="154"/>
      <c r="B232" s="121"/>
      <c r="C232" s="121"/>
      <c r="D232" s="111"/>
      <c r="E232" s="152"/>
      <c r="F232" s="149"/>
      <c r="G232" s="112"/>
      <c r="H232" s="111"/>
      <c r="I232" s="111"/>
      <c r="J232" s="190"/>
      <c r="K232" s="155"/>
      <c r="L232" s="121"/>
      <c r="M232" s="156"/>
      <c r="N232" s="157"/>
      <c r="O232" s="121"/>
      <c r="P232" s="157"/>
      <c r="Q232" s="158"/>
      <c r="R232" s="159"/>
      <c r="T232" s="154" t="str">
        <f t="shared" si="35"/>
        <v/>
      </c>
      <c r="U232" s="154" t="str">
        <f t="shared" si="36"/>
        <v>OK</v>
      </c>
      <c r="W232" s="14">
        <v>2016</v>
      </c>
    </row>
    <row r="233" spans="1:23" ht="15" customHeight="1">
      <c r="A233" s="154"/>
      <c r="B233" s="121"/>
      <c r="C233" s="121"/>
      <c r="D233" s="143"/>
      <c r="E233" s="152"/>
      <c r="F233" s="149"/>
      <c r="G233" s="112"/>
      <c r="H233" s="141"/>
      <c r="I233" s="111"/>
      <c r="J233" s="190"/>
      <c r="K233" s="155"/>
      <c r="L233" s="121"/>
      <c r="M233" s="156"/>
      <c r="N233" s="157"/>
      <c r="O233" s="121"/>
      <c r="P233" s="157"/>
      <c r="Q233" s="158"/>
      <c r="R233" s="159"/>
      <c r="T233" s="154" t="str">
        <f t="shared" si="35"/>
        <v/>
      </c>
      <c r="U233" s="154" t="str">
        <f t="shared" si="36"/>
        <v>OK</v>
      </c>
      <c r="W233" s="14">
        <v>2016</v>
      </c>
    </row>
    <row r="234" spans="1:23" ht="15" customHeight="1">
      <c r="A234" s="154"/>
      <c r="B234" s="121"/>
      <c r="C234" s="121"/>
      <c r="D234" s="111"/>
      <c r="E234" s="152"/>
      <c r="F234" s="149"/>
      <c r="G234" s="112"/>
      <c r="H234" s="167"/>
      <c r="I234" s="111"/>
      <c r="J234" s="190"/>
      <c r="K234" s="155"/>
      <c r="L234" s="121"/>
      <c r="M234" s="156"/>
      <c r="N234" s="157"/>
      <c r="O234" s="121"/>
      <c r="P234" s="157"/>
      <c r="Q234" s="158"/>
      <c r="R234" s="159"/>
      <c r="T234" s="154" t="str">
        <f t="shared" si="35"/>
        <v/>
      </c>
      <c r="U234" s="154" t="str">
        <f t="shared" si="36"/>
        <v>OK</v>
      </c>
    </row>
    <row r="235" spans="1:23" ht="15" customHeight="1">
      <c r="A235" s="154"/>
      <c r="B235" s="121"/>
      <c r="C235" s="121"/>
      <c r="D235" s="111"/>
      <c r="E235" s="152"/>
      <c r="F235" s="149"/>
      <c r="G235" s="151"/>
      <c r="H235" s="141"/>
      <c r="I235" s="111"/>
      <c r="J235" s="190"/>
      <c r="K235" s="155"/>
      <c r="L235" s="121"/>
      <c r="M235" s="156"/>
      <c r="N235" s="157"/>
      <c r="O235" s="121"/>
      <c r="P235" s="157"/>
      <c r="Q235" s="158"/>
      <c r="R235" s="159"/>
      <c r="T235" s="154" t="str">
        <f t="shared" si="35"/>
        <v/>
      </c>
      <c r="U235" s="154" t="str">
        <f t="shared" si="36"/>
        <v>OK</v>
      </c>
      <c r="W235" s="14">
        <v>2016</v>
      </c>
    </row>
    <row r="236" spans="1:23" ht="15" customHeight="1">
      <c r="A236" s="154"/>
      <c r="B236" s="121"/>
      <c r="C236" s="121"/>
      <c r="D236" s="111"/>
      <c r="E236" s="152"/>
      <c r="F236" s="149"/>
      <c r="G236" s="112"/>
      <c r="H236" s="113"/>
      <c r="I236" s="111"/>
      <c r="J236" s="190"/>
      <c r="K236" s="155"/>
      <c r="L236" s="121"/>
      <c r="M236" s="156"/>
      <c r="N236" s="157"/>
      <c r="O236" s="121"/>
      <c r="P236" s="157"/>
      <c r="Q236" s="158"/>
      <c r="R236" s="159"/>
      <c r="T236" s="154" t="str">
        <f t="shared" si="35"/>
        <v/>
      </c>
      <c r="U236" s="154" t="str">
        <f t="shared" si="36"/>
        <v>OK</v>
      </c>
      <c r="W236" s="14">
        <v>2016</v>
      </c>
    </row>
    <row r="237" spans="1:23" ht="15" customHeight="1">
      <c r="A237" s="154"/>
      <c r="B237" s="121"/>
      <c r="C237" s="121"/>
      <c r="D237" s="111"/>
      <c r="E237" s="152"/>
      <c r="F237" s="149"/>
      <c r="G237" s="151"/>
      <c r="H237" s="113"/>
      <c r="I237" s="111"/>
      <c r="J237" s="190"/>
      <c r="K237" s="155"/>
      <c r="L237" s="121"/>
      <c r="M237" s="156"/>
      <c r="N237" s="157"/>
      <c r="O237" s="121"/>
      <c r="P237" s="157"/>
      <c r="Q237" s="158"/>
      <c r="R237" s="159"/>
      <c r="T237" s="154" t="str">
        <f t="shared" si="35"/>
        <v/>
      </c>
      <c r="U237" s="154" t="str">
        <f t="shared" si="36"/>
        <v>OK</v>
      </c>
    </row>
    <row r="238" spans="1:23" ht="15" customHeight="1">
      <c r="A238" s="154"/>
      <c r="B238" s="121"/>
      <c r="C238" s="121"/>
      <c r="D238" s="111"/>
      <c r="E238" s="152"/>
      <c r="F238" s="149"/>
      <c r="G238" s="112"/>
      <c r="H238" s="111"/>
      <c r="I238" s="111"/>
      <c r="J238" s="190"/>
      <c r="K238" s="155"/>
      <c r="L238" s="121"/>
      <c r="M238" s="156"/>
      <c r="N238" s="157"/>
      <c r="O238" s="121"/>
      <c r="P238" s="157"/>
      <c r="Q238" s="158"/>
      <c r="R238" s="159"/>
      <c r="T238" s="154" t="str">
        <f t="shared" si="35"/>
        <v/>
      </c>
      <c r="U238" s="154" t="str">
        <f t="shared" si="36"/>
        <v>OK</v>
      </c>
      <c r="W238" s="14">
        <v>2016</v>
      </c>
    </row>
    <row r="239" spans="1:23" ht="15" customHeight="1">
      <c r="A239" s="154"/>
      <c r="B239" s="121"/>
      <c r="C239" s="121"/>
      <c r="D239" s="111"/>
      <c r="E239" s="152"/>
      <c r="F239" s="149"/>
      <c r="G239" s="151"/>
      <c r="H239" s="153"/>
      <c r="I239" s="111"/>
      <c r="J239" s="190"/>
      <c r="K239" s="155"/>
      <c r="L239" s="121"/>
      <c r="M239" s="156"/>
      <c r="N239" s="157"/>
      <c r="O239" s="121"/>
      <c r="P239" s="157"/>
      <c r="Q239" s="158"/>
      <c r="R239" s="159"/>
      <c r="T239" s="154" t="str">
        <f t="shared" si="35"/>
        <v/>
      </c>
      <c r="U239" s="154" t="str">
        <f t="shared" si="36"/>
        <v>OK</v>
      </c>
      <c r="W239" s="14">
        <v>2016</v>
      </c>
    </row>
    <row r="240" spans="1:23" ht="15" customHeight="1">
      <c r="A240" s="154"/>
      <c r="B240" s="121"/>
      <c r="C240" s="121"/>
      <c r="D240" s="111"/>
      <c r="E240" s="152"/>
      <c r="F240" s="149"/>
      <c r="G240" s="112"/>
      <c r="H240" s="140"/>
      <c r="I240" s="111"/>
      <c r="J240" s="190"/>
      <c r="K240" s="155"/>
      <c r="L240" s="121"/>
      <c r="M240" s="156"/>
      <c r="N240" s="157"/>
      <c r="O240" s="121"/>
      <c r="P240" s="157"/>
      <c r="Q240" s="158"/>
      <c r="R240" s="159"/>
      <c r="T240" s="154" t="str">
        <f t="shared" si="35"/>
        <v/>
      </c>
      <c r="U240" s="154" t="str">
        <f t="shared" si="36"/>
        <v>OK</v>
      </c>
    </row>
    <row r="241" spans="1:23" ht="15" customHeight="1">
      <c r="A241" s="154"/>
      <c r="B241" s="121"/>
      <c r="C241" s="121"/>
      <c r="D241" s="111"/>
      <c r="E241" s="152"/>
      <c r="F241" s="149"/>
      <c r="G241" s="151"/>
      <c r="H241" s="113"/>
      <c r="I241" s="111"/>
      <c r="J241" s="190"/>
      <c r="K241" s="155"/>
      <c r="L241" s="121"/>
      <c r="M241" s="156"/>
      <c r="N241" s="157"/>
      <c r="O241" s="121"/>
      <c r="P241" s="157"/>
      <c r="Q241" s="158"/>
      <c r="R241" s="159"/>
      <c r="T241" s="154" t="str">
        <f t="shared" si="35"/>
        <v/>
      </c>
      <c r="U241" s="154" t="str">
        <f t="shared" si="36"/>
        <v>OK</v>
      </c>
    </row>
    <row r="242" spans="1:23" ht="15" customHeight="1">
      <c r="A242" s="154"/>
      <c r="B242" s="121"/>
      <c r="C242" s="121"/>
      <c r="D242" s="111"/>
      <c r="E242" s="152"/>
      <c r="F242" s="149"/>
      <c r="G242" s="112"/>
      <c r="H242" s="153"/>
      <c r="I242" s="111"/>
      <c r="J242" s="190"/>
      <c r="K242" s="155"/>
      <c r="L242" s="121"/>
      <c r="M242" s="156"/>
      <c r="N242" s="157"/>
      <c r="O242" s="121"/>
      <c r="P242" s="157"/>
      <c r="Q242" s="158"/>
      <c r="R242" s="159"/>
      <c r="T242" s="154" t="str">
        <f t="shared" si="35"/>
        <v/>
      </c>
      <c r="U242" s="154" t="str">
        <f t="shared" si="36"/>
        <v>OK</v>
      </c>
      <c r="W242" s="14">
        <v>2016</v>
      </c>
    </row>
    <row r="243" spans="1:23" ht="15" customHeight="1">
      <c r="A243" s="154"/>
      <c r="B243" s="121"/>
      <c r="C243" s="121"/>
      <c r="D243" s="111"/>
      <c r="E243" s="152"/>
      <c r="F243" s="149"/>
      <c r="G243" s="151"/>
      <c r="H243" s="168"/>
      <c r="I243" s="111"/>
      <c r="J243" s="190"/>
      <c r="K243" s="155"/>
      <c r="L243" s="121"/>
      <c r="M243" s="156"/>
      <c r="N243" s="157"/>
      <c r="O243" s="121"/>
      <c r="P243" s="157"/>
      <c r="Q243" s="158"/>
      <c r="R243" s="159"/>
      <c r="T243" s="154" t="str">
        <f t="shared" si="35"/>
        <v/>
      </c>
      <c r="U243" s="154" t="str">
        <f t="shared" si="36"/>
        <v>OK</v>
      </c>
    </row>
    <row r="244" spans="1:23" ht="15" customHeight="1">
      <c r="A244" s="154"/>
      <c r="B244" s="121"/>
      <c r="C244" s="121"/>
      <c r="D244" s="111"/>
      <c r="E244" s="152"/>
      <c r="F244" s="149"/>
      <c r="G244" s="112"/>
      <c r="H244" s="153"/>
      <c r="I244" s="111"/>
      <c r="J244" s="190"/>
      <c r="K244" s="155"/>
      <c r="L244" s="121"/>
      <c r="M244" s="156"/>
      <c r="N244" s="157"/>
      <c r="O244" s="121"/>
      <c r="P244" s="157"/>
      <c r="Q244" s="158"/>
      <c r="R244" s="159"/>
      <c r="T244" s="154" t="str">
        <f t="shared" si="35"/>
        <v/>
      </c>
      <c r="U244" s="154" t="str">
        <f t="shared" si="36"/>
        <v>OK</v>
      </c>
    </row>
    <row r="245" spans="1:23" ht="15" customHeight="1">
      <c r="A245" s="154"/>
      <c r="B245" s="121"/>
      <c r="C245" s="121"/>
      <c r="D245" s="111"/>
      <c r="E245" s="152"/>
      <c r="F245" s="149"/>
      <c r="G245" s="112"/>
      <c r="H245" s="111"/>
      <c r="I245" s="111"/>
      <c r="J245" s="190"/>
      <c r="K245" s="155"/>
      <c r="L245" s="121"/>
      <c r="M245" s="156"/>
      <c r="N245" s="157"/>
      <c r="O245" s="121"/>
      <c r="P245" s="157"/>
      <c r="Q245" s="158"/>
      <c r="R245" s="159"/>
      <c r="T245" s="154" t="str">
        <f t="shared" si="35"/>
        <v/>
      </c>
      <c r="U245" s="154" t="str">
        <f t="shared" si="36"/>
        <v>OK</v>
      </c>
    </row>
    <row r="246" spans="1:23" ht="15" customHeight="1">
      <c r="A246" s="154"/>
      <c r="B246" s="121"/>
      <c r="C246" s="121"/>
      <c r="D246" s="111"/>
      <c r="E246" s="152"/>
      <c r="F246" s="149"/>
      <c r="G246" s="151"/>
      <c r="H246" s="168"/>
      <c r="I246" s="111"/>
      <c r="J246" s="190"/>
      <c r="K246" s="155"/>
      <c r="L246" s="121"/>
      <c r="M246" s="156"/>
      <c r="N246" s="157"/>
      <c r="O246" s="121"/>
      <c r="P246" s="157"/>
      <c r="Q246" s="158"/>
      <c r="R246" s="159"/>
      <c r="T246" s="154" t="str">
        <f t="shared" si="35"/>
        <v/>
      </c>
      <c r="U246" s="154" t="str">
        <f t="shared" si="36"/>
        <v>OK</v>
      </c>
      <c r="W246" s="14">
        <v>2016</v>
      </c>
    </row>
    <row r="247" spans="1:23" ht="13.5" customHeight="1">
      <c r="A247" s="154"/>
      <c r="B247" s="121"/>
      <c r="C247" s="121"/>
      <c r="D247" s="143"/>
      <c r="E247" s="152"/>
      <c r="F247" s="149"/>
      <c r="G247" s="112"/>
      <c r="H247" s="113"/>
      <c r="I247" s="111"/>
      <c r="J247" s="190"/>
      <c r="K247" s="155"/>
      <c r="L247" s="121"/>
      <c r="M247" s="156"/>
      <c r="N247" s="157"/>
      <c r="O247" s="121"/>
      <c r="P247" s="157"/>
      <c r="Q247" s="158"/>
      <c r="R247" s="159"/>
      <c r="T247" s="154" t="str">
        <f t="shared" si="35"/>
        <v/>
      </c>
      <c r="U247" s="154" t="str">
        <f t="shared" si="36"/>
        <v>OK</v>
      </c>
      <c r="W247" s="14">
        <v>2016</v>
      </c>
    </row>
    <row r="248" spans="1:23" ht="15" customHeight="1">
      <c r="A248" s="154"/>
      <c r="B248" s="121"/>
      <c r="C248" s="121"/>
      <c r="D248" s="111"/>
      <c r="E248" s="152"/>
      <c r="F248" s="149"/>
      <c r="G248" s="151"/>
      <c r="H248" s="153"/>
      <c r="I248" s="111"/>
      <c r="J248" s="190"/>
      <c r="K248" s="155"/>
      <c r="L248" s="121"/>
      <c r="M248" s="156"/>
      <c r="N248" s="157"/>
      <c r="O248" s="121"/>
      <c r="P248" s="157"/>
      <c r="Q248" s="158"/>
      <c r="R248" s="159"/>
      <c r="T248" s="154" t="str">
        <f t="shared" si="35"/>
        <v/>
      </c>
      <c r="U248" s="154" t="str">
        <f t="shared" si="36"/>
        <v>OK</v>
      </c>
      <c r="W248" s="14">
        <v>2016</v>
      </c>
    </row>
    <row r="249" spans="1:23" ht="15" customHeight="1">
      <c r="A249" s="154"/>
      <c r="B249" s="121"/>
      <c r="C249" s="121"/>
      <c r="D249" s="111"/>
      <c r="E249" s="152"/>
      <c r="F249" s="149"/>
      <c r="G249" s="112"/>
      <c r="H249" s="111"/>
      <c r="I249" s="111"/>
      <c r="J249" s="190"/>
      <c r="K249" s="155"/>
      <c r="L249" s="121"/>
      <c r="M249" s="156"/>
      <c r="N249" s="157"/>
      <c r="O249" s="121"/>
      <c r="P249" s="157"/>
      <c r="Q249" s="158"/>
      <c r="R249" s="159"/>
      <c r="T249" s="154" t="str">
        <f t="shared" si="35"/>
        <v/>
      </c>
      <c r="U249" s="154" t="str">
        <f t="shared" si="36"/>
        <v>OK</v>
      </c>
      <c r="W249" s="14">
        <v>2016</v>
      </c>
    </row>
    <row r="250" spans="1:23" ht="15" customHeight="1">
      <c r="A250" s="154"/>
      <c r="B250" s="121"/>
      <c r="C250" s="121"/>
      <c r="D250" s="111"/>
      <c r="E250" s="152"/>
      <c r="F250" s="149"/>
      <c r="G250" s="112"/>
      <c r="H250" s="141"/>
      <c r="I250" s="111"/>
      <c r="J250" s="190"/>
      <c r="K250" s="155"/>
      <c r="L250" s="121"/>
      <c r="M250" s="156"/>
      <c r="N250" s="157"/>
      <c r="O250" s="121"/>
      <c r="P250" s="157"/>
      <c r="Q250" s="158"/>
      <c r="R250" s="159"/>
      <c r="T250" s="154" t="str">
        <f t="shared" si="35"/>
        <v/>
      </c>
      <c r="U250" s="154" t="str">
        <f t="shared" si="36"/>
        <v>OK</v>
      </c>
    </row>
    <row r="251" spans="1:23" ht="15" customHeight="1">
      <c r="A251" s="154"/>
      <c r="B251" s="121"/>
      <c r="C251" s="121"/>
      <c r="D251" s="111"/>
      <c r="E251" s="152"/>
      <c r="F251" s="149"/>
      <c r="G251" s="112"/>
      <c r="H251" s="166"/>
      <c r="I251" s="111"/>
      <c r="J251" s="190"/>
      <c r="K251" s="155"/>
      <c r="L251" s="121"/>
      <c r="M251" s="156"/>
      <c r="N251" s="157"/>
      <c r="O251" s="121"/>
      <c r="P251" s="157"/>
      <c r="Q251" s="158"/>
      <c r="R251" s="159"/>
      <c r="T251" s="154" t="str">
        <f t="shared" si="35"/>
        <v/>
      </c>
      <c r="U251" s="154" t="str">
        <f t="shared" si="36"/>
        <v>OK</v>
      </c>
      <c r="W251" s="14">
        <v>2016</v>
      </c>
    </row>
    <row r="252" spans="1:23" ht="15" customHeight="1">
      <c r="A252" s="154"/>
      <c r="B252" s="121"/>
      <c r="C252" s="121"/>
      <c r="D252" s="111"/>
      <c r="E252" s="152"/>
      <c r="F252" s="149"/>
      <c r="G252" s="151"/>
      <c r="H252" s="153"/>
      <c r="I252" s="111"/>
      <c r="J252" s="190"/>
      <c r="K252" s="155"/>
      <c r="L252" s="121"/>
      <c r="M252" s="156"/>
      <c r="N252" s="157"/>
      <c r="O252" s="121"/>
      <c r="P252" s="157"/>
      <c r="Q252" s="158"/>
      <c r="R252" s="159"/>
      <c r="T252" s="154" t="str">
        <f t="shared" si="35"/>
        <v/>
      </c>
      <c r="U252" s="154" t="str">
        <f t="shared" si="36"/>
        <v>OK</v>
      </c>
      <c r="W252" s="14">
        <v>2016</v>
      </c>
    </row>
    <row r="253" spans="1:23" ht="15" customHeight="1">
      <c r="A253" s="154"/>
      <c r="B253" s="121"/>
      <c r="C253" s="121"/>
      <c r="D253" s="111"/>
      <c r="E253" s="152"/>
      <c r="F253" s="149"/>
      <c r="G253" s="151"/>
      <c r="H253" s="153"/>
      <c r="I253" s="111"/>
      <c r="J253" s="190"/>
      <c r="K253" s="155"/>
      <c r="L253" s="121"/>
      <c r="M253" s="156"/>
      <c r="N253" s="157"/>
      <c r="O253" s="121"/>
      <c r="P253" s="157"/>
      <c r="Q253" s="158"/>
      <c r="R253" s="159"/>
      <c r="T253" s="154" t="str">
        <f t="shared" si="35"/>
        <v/>
      </c>
      <c r="U253" s="154" t="str">
        <f t="shared" si="36"/>
        <v>OK</v>
      </c>
    </row>
    <row r="254" spans="1:23" ht="15" customHeight="1">
      <c r="A254" s="154"/>
      <c r="B254" s="121"/>
      <c r="C254" s="121"/>
      <c r="D254" s="111"/>
      <c r="E254" s="152"/>
      <c r="F254" s="149"/>
      <c r="G254" s="151"/>
      <c r="H254" s="153"/>
      <c r="I254" s="111"/>
      <c r="J254" s="190"/>
      <c r="K254" s="155"/>
      <c r="L254" s="121"/>
      <c r="M254" s="156"/>
      <c r="N254" s="157"/>
      <c r="O254" s="121"/>
      <c r="P254" s="157"/>
      <c r="Q254" s="158"/>
      <c r="R254" s="159"/>
      <c r="T254" s="154" t="str">
        <f t="shared" si="35"/>
        <v/>
      </c>
      <c r="U254" s="154" t="str">
        <f t="shared" si="36"/>
        <v>OK</v>
      </c>
      <c r="W254" s="14">
        <v>2016</v>
      </c>
    </row>
    <row r="255" spans="1:23" ht="15" customHeight="1">
      <c r="A255" s="154"/>
      <c r="B255" s="121"/>
      <c r="C255" s="121"/>
      <c r="D255" s="111"/>
      <c r="E255" s="152"/>
      <c r="F255" s="149"/>
      <c r="G255" s="151"/>
      <c r="H255" s="153"/>
      <c r="I255" s="111"/>
      <c r="J255" s="190"/>
      <c r="K255" s="155"/>
      <c r="L255" s="121"/>
      <c r="M255" s="156"/>
      <c r="N255" s="157"/>
      <c r="O255" s="121"/>
      <c r="P255" s="157"/>
      <c r="Q255" s="158"/>
      <c r="R255" s="159"/>
      <c r="T255" s="154" t="str">
        <f t="shared" si="35"/>
        <v/>
      </c>
      <c r="U255" s="154" t="str">
        <f t="shared" si="36"/>
        <v>OK</v>
      </c>
    </row>
    <row r="256" spans="1:23" ht="15" customHeight="1">
      <c r="A256" s="154"/>
      <c r="B256" s="121"/>
      <c r="C256" s="121"/>
      <c r="D256" s="111"/>
      <c r="E256" s="152"/>
      <c r="F256" s="149"/>
      <c r="G256" s="112"/>
      <c r="H256" s="153"/>
      <c r="I256" s="111"/>
      <c r="J256" s="190"/>
      <c r="K256" s="155"/>
      <c r="L256" s="121"/>
      <c r="M256" s="156"/>
      <c r="N256" s="157"/>
      <c r="O256" s="121"/>
      <c r="P256" s="157"/>
      <c r="Q256" s="158"/>
      <c r="R256" s="159"/>
      <c r="T256" s="154" t="str">
        <f t="shared" si="35"/>
        <v/>
      </c>
      <c r="U256" s="154" t="str">
        <f t="shared" si="36"/>
        <v>OK</v>
      </c>
    </row>
    <row r="257" spans="1:23" ht="15" customHeight="1">
      <c r="A257" s="154"/>
      <c r="B257" s="121"/>
      <c r="C257" s="121"/>
      <c r="D257" s="111"/>
      <c r="E257" s="152"/>
      <c r="F257" s="149"/>
      <c r="G257" s="112"/>
      <c r="H257" s="166"/>
      <c r="I257" s="111"/>
      <c r="J257" s="190"/>
      <c r="K257" s="155"/>
      <c r="L257" s="121"/>
      <c r="M257" s="156"/>
      <c r="N257" s="157"/>
      <c r="O257" s="121"/>
      <c r="P257" s="157"/>
      <c r="Q257" s="158"/>
      <c r="R257" s="159"/>
      <c r="T257" s="154" t="str">
        <f t="shared" si="35"/>
        <v/>
      </c>
      <c r="U257" s="154" t="str">
        <f t="shared" si="36"/>
        <v>OK</v>
      </c>
    </row>
    <row r="258" spans="1:23" ht="15" customHeight="1">
      <c r="A258" s="154"/>
      <c r="B258" s="121"/>
      <c r="C258" s="121"/>
      <c r="D258" s="111"/>
      <c r="E258" s="152"/>
      <c r="F258" s="149"/>
      <c r="G258" s="112"/>
      <c r="H258" s="153"/>
      <c r="I258" s="111"/>
      <c r="J258" s="190"/>
      <c r="K258" s="155"/>
      <c r="L258" s="121"/>
      <c r="M258" s="156"/>
      <c r="N258" s="157"/>
      <c r="O258" s="121"/>
      <c r="P258" s="157"/>
      <c r="Q258" s="158"/>
      <c r="R258" s="159"/>
      <c r="T258" s="154" t="str">
        <f t="shared" si="35"/>
        <v/>
      </c>
      <c r="U258" s="154" t="str">
        <f t="shared" si="36"/>
        <v>OK</v>
      </c>
      <c r="W258" s="14">
        <v>2016</v>
      </c>
    </row>
    <row r="259" spans="1:23" ht="15" customHeight="1">
      <c r="A259" s="154"/>
      <c r="B259" s="121"/>
      <c r="C259" s="121"/>
      <c r="D259" s="111"/>
      <c r="E259" s="152"/>
      <c r="F259" s="149"/>
      <c r="G259" s="112"/>
      <c r="H259" s="153"/>
      <c r="I259" s="111"/>
      <c r="J259" s="190"/>
      <c r="K259" s="155"/>
      <c r="L259" s="121"/>
      <c r="M259" s="156"/>
      <c r="N259" s="157"/>
      <c r="O259" s="121"/>
      <c r="P259" s="157"/>
      <c r="Q259" s="158"/>
      <c r="R259" s="159"/>
      <c r="T259" s="154" t="str">
        <f t="shared" si="35"/>
        <v/>
      </c>
      <c r="U259" s="154" t="str">
        <f t="shared" si="36"/>
        <v>OK</v>
      </c>
      <c r="W259" s="14">
        <v>2016</v>
      </c>
    </row>
    <row r="260" spans="1:23" ht="13.5" customHeight="1">
      <c r="A260" s="154"/>
      <c r="B260" s="121"/>
      <c r="C260" s="121"/>
      <c r="D260" s="111"/>
      <c r="E260" s="152"/>
      <c r="F260" s="149"/>
      <c r="G260" s="112"/>
      <c r="H260" s="153"/>
      <c r="I260" s="111"/>
      <c r="J260" s="190"/>
      <c r="K260" s="155"/>
      <c r="L260" s="121"/>
      <c r="M260" s="156"/>
      <c r="N260" s="157"/>
      <c r="O260" s="121"/>
      <c r="P260" s="157"/>
      <c r="Q260" s="158"/>
      <c r="R260" s="159"/>
      <c r="T260" s="154" t="str">
        <f t="shared" si="35"/>
        <v/>
      </c>
      <c r="U260" s="154" t="str">
        <f t="shared" si="36"/>
        <v>OK</v>
      </c>
    </row>
    <row r="261" spans="1:23" ht="15" customHeight="1">
      <c r="A261" s="154"/>
      <c r="B261" s="121"/>
      <c r="C261" s="121"/>
      <c r="D261" s="143"/>
      <c r="E261" s="152"/>
      <c r="F261" s="149"/>
      <c r="G261" s="112"/>
      <c r="H261" s="113"/>
      <c r="I261" s="111"/>
      <c r="J261" s="190"/>
      <c r="K261" s="155"/>
      <c r="L261" s="121"/>
      <c r="M261" s="156"/>
      <c r="N261" s="157"/>
      <c r="O261" s="121"/>
      <c r="P261" s="157"/>
      <c r="Q261" s="158"/>
      <c r="R261" s="159"/>
      <c r="T261" s="154" t="str">
        <f t="shared" si="35"/>
        <v/>
      </c>
      <c r="U261" s="154" t="str">
        <f t="shared" si="36"/>
        <v>OK</v>
      </c>
      <c r="W261" s="14">
        <v>2016</v>
      </c>
    </row>
    <row r="262" spans="1:23" ht="15" customHeight="1">
      <c r="A262" s="154"/>
      <c r="B262" s="121"/>
      <c r="C262" s="121"/>
      <c r="D262" s="143"/>
      <c r="E262" s="152"/>
      <c r="F262" s="149"/>
      <c r="G262" s="112"/>
      <c r="H262" s="113"/>
      <c r="I262" s="111"/>
      <c r="J262" s="190"/>
      <c r="K262" s="155"/>
      <c r="L262" s="121"/>
      <c r="M262" s="156"/>
      <c r="N262" s="157"/>
      <c r="O262" s="121"/>
      <c r="P262" s="157"/>
      <c r="Q262" s="158"/>
      <c r="R262" s="159"/>
      <c r="T262" s="154" t="str">
        <f t="shared" si="35"/>
        <v/>
      </c>
      <c r="U262" s="154" t="str">
        <f t="shared" si="36"/>
        <v>OK</v>
      </c>
      <c r="W262" s="14">
        <v>2016</v>
      </c>
    </row>
    <row r="263" spans="1:23" ht="15" customHeight="1">
      <c r="A263" s="154"/>
      <c r="B263" s="121"/>
      <c r="C263" s="121"/>
      <c r="D263" s="143"/>
      <c r="E263" s="152"/>
      <c r="F263" s="149"/>
      <c r="G263" s="112"/>
      <c r="H263" s="166"/>
      <c r="I263" s="111"/>
      <c r="J263" s="190"/>
      <c r="K263" s="155"/>
      <c r="L263" s="121"/>
      <c r="M263" s="156"/>
      <c r="N263" s="157"/>
      <c r="O263" s="121"/>
      <c r="P263" s="157"/>
      <c r="Q263" s="158"/>
      <c r="R263" s="159"/>
      <c r="T263" s="154" t="str">
        <f t="shared" si="35"/>
        <v/>
      </c>
      <c r="U263" s="154" t="str">
        <f t="shared" si="36"/>
        <v>OK</v>
      </c>
    </row>
    <row r="264" spans="1:23" ht="15" customHeight="1">
      <c r="A264" s="154"/>
      <c r="B264" s="121"/>
      <c r="C264" s="121"/>
      <c r="D264" s="143"/>
      <c r="E264" s="152"/>
      <c r="F264" s="149"/>
      <c r="G264" s="112"/>
      <c r="H264" s="113"/>
      <c r="I264" s="111"/>
      <c r="J264" s="190"/>
      <c r="K264" s="155"/>
      <c r="L264" s="121"/>
      <c r="M264" s="156"/>
      <c r="N264" s="157"/>
      <c r="O264" s="121"/>
      <c r="P264" s="157"/>
      <c r="Q264" s="158"/>
      <c r="R264" s="159"/>
      <c r="T264" s="154" t="str">
        <f t="shared" ref="T264:T327" si="37">RIGHT(D264,1)</f>
        <v/>
      </c>
      <c r="U264" s="154" t="str">
        <f t="shared" ref="U264:U301" si="38">IF(F264&gt;=K264,"OK","NO")</f>
        <v>OK</v>
      </c>
    </row>
    <row r="265" spans="1:23" ht="15" customHeight="1">
      <c r="A265" s="154"/>
      <c r="B265" s="121"/>
      <c r="C265" s="121"/>
      <c r="D265" s="111"/>
      <c r="E265" s="152"/>
      <c r="F265" s="149"/>
      <c r="G265" s="112"/>
      <c r="H265" s="113"/>
      <c r="I265" s="111"/>
      <c r="J265" s="190"/>
      <c r="K265" s="155"/>
      <c r="L265" s="121"/>
      <c r="M265" s="156"/>
      <c r="N265" s="157"/>
      <c r="O265" s="121"/>
      <c r="P265" s="157"/>
      <c r="Q265" s="158"/>
      <c r="R265" s="159"/>
      <c r="T265" s="154" t="str">
        <f t="shared" si="37"/>
        <v/>
      </c>
      <c r="U265" s="154" t="str">
        <f t="shared" si="38"/>
        <v>OK</v>
      </c>
    </row>
    <row r="266" spans="1:23" ht="15" customHeight="1">
      <c r="A266" s="154"/>
      <c r="B266" s="121"/>
      <c r="C266" s="121"/>
      <c r="D266" s="143"/>
      <c r="E266" s="152"/>
      <c r="F266" s="149"/>
      <c r="G266" s="112"/>
      <c r="H266" s="153"/>
      <c r="I266" s="111"/>
      <c r="J266" s="190"/>
      <c r="K266" s="155"/>
      <c r="L266" s="121"/>
      <c r="M266" s="156"/>
      <c r="N266" s="157"/>
      <c r="O266" s="121"/>
      <c r="P266" s="157"/>
      <c r="Q266" s="158"/>
      <c r="R266" s="159"/>
      <c r="T266" s="154" t="str">
        <f t="shared" si="37"/>
        <v/>
      </c>
      <c r="U266" s="154" t="str">
        <f t="shared" si="38"/>
        <v>OK</v>
      </c>
      <c r="W266" s="14">
        <v>2016</v>
      </c>
    </row>
    <row r="267" spans="1:23" ht="15" customHeight="1">
      <c r="A267" s="154"/>
      <c r="B267" s="121"/>
      <c r="C267" s="121"/>
      <c r="D267" s="143"/>
      <c r="E267" s="152"/>
      <c r="F267" s="149"/>
      <c r="G267" s="151"/>
      <c r="H267" s="166"/>
      <c r="I267" s="111"/>
      <c r="J267" s="190"/>
      <c r="K267" s="155"/>
      <c r="L267" s="121"/>
      <c r="M267" s="156"/>
      <c r="N267" s="157"/>
      <c r="O267" s="121"/>
      <c r="P267" s="157"/>
      <c r="Q267" s="158"/>
      <c r="R267" s="159"/>
      <c r="T267" s="154" t="str">
        <f t="shared" si="37"/>
        <v/>
      </c>
      <c r="U267" s="154" t="str">
        <f t="shared" si="38"/>
        <v>OK</v>
      </c>
    </row>
    <row r="268" spans="1:23" ht="15" customHeight="1">
      <c r="A268" s="154"/>
      <c r="B268" s="121"/>
      <c r="C268" s="121"/>
      <c r="D268" s="143"/>
      <c r="E268" s="152"/>
      <c r="F268" s="149"/>
      <c r="G268" s="151"/>
      <c r="H268" s="153"/>
      <c r="I268" s="111"/>
      <c r="J268" s="190"/>
      <c r="K268" s="155"/>
      <c r="L268" s="121"/>
      <c r="M268" s="156"/>
      <c r="N268" s="157"/>
      <c r="O268" s="121"/>
      <c r="P268" s="157"/>
      <c r="Q268" s="158"/>
      <c r="R268" s="159"/>
      <c r="T268" s="154" t="str">
        <f t="shared" si="37"/>
        <v/>
      </c>
      <c r="U268" s="154" t="str">
        <f t="shared" si="38"/>
        <v>OK</v>
      </c>
    </row>
    <row r="269" spans="1:23" ht="15" customHeight="1">
      <c r="A269" s="154"/>
      <c r="B269" s="121"/>
      <c r="C269" s="121"/>
      <c r="D269" s="111"/>
      <c r="E269" s="152"/>
      <c r="F269" s="149"/>
      <c r="G269" s="112"/>
      <c r="H269" s="141"/>
      <c r="I269" s="111"/>
      <c r="J269" s="190"/>
      <c r="K269" s="155"/>
      <c r="L269" s="121"/>
      <c r="M269" s="156"/>
      <c r="N269" s="157"/>
      <c r="O269" s="121"/>
      <c r="P269" s="157"/>
      <c r="Q269" s="158"/>
      <c r="R269" s="159"/>
      <c r="T269" s="154" t="str">
        <f t="shared" si="37"/>
        <v/>
      </c>
      <c r="U269" s="154" t="str">
        <f t="shared" si="38"/>
        <v>OK</v>
      </c>
      <c r="W269" s="14">
        <v>2016</v>
      </c>
    </row>
    <row r="270" spans="1:23" ht="15" customHeight="1">
      <c r="A270" s="154"/>
      <c r="B270" s="121"/>
      <c r="C270" s="121"/>
      <c r="D270" s="143"/>
      <c r="E270" s="152"/>
      <c r="F270" s="149"/>
      <c r="G270" s="151"/>
      <c r="H270" s="141"/>
      <c r="I270" s="111"/>
      <c r="J270" s="190"/>
      <c r="K270" s="155"/>
      <c r="L270" s="121"/>
      <c r="M270" s="156"/>
      <c r="N270" s="157"/>
      <c r="O270" s="121"/>
      <c r="P270" s="157"/>
      <c r="Q270" s="158"/>
      <c r="R270" s="159"/>
      <c r="T270" s="154" t="str">
        <f t="shared" si="37"/>
        <v/>
      </c>
      <c r="U270" s="154" t="str">
        <f t="shared" si="38"/>
        <v>OK</v>
      </c>
      <c r="W270" s="14">
        <v>2016</v>
      </c>
    </row>
    <row r="271" spans="1:23" ht="15" customHeight="1">
      <c r="A271" s="154"/>
      <c r="B271" s="121"/>
      <c r="C271" s="121"/>
      <c r="D271" s="143"/>
      <c r="E271" s="152"/>
      <c r="F271" s="149"/>
      <c r="G271" s="151"/>
      <c r="H271" s="140"/>
      <c r="I271" s="111"/>
      <c r="J271" s="190"/>
      <c r="K271" s="155"/>
      <c r="L271" s="121"/>
      <c r="M271" s="156"/>
      <c r="N271" s="157"/>
      <c r="O271" s="121"/>
      <c r="P271" s="157"/>
      <c r="Q271" s="158"/>
      <c r="R271" s="159"/>
      <c r="T271" s="154" t="str">
        <f t="shared" si="37"/>
        <v/>
      </c>
      <c r="U271" s="154" t="str">
        <f t="shared" si="38"/>
        <v>OK</v>
      </c>
      <c r="W271" s="14">
        <v>2016</v>
      </c>
    </row>
    <row r="272" spans="1:23" ht="15" customHeight="1">
      <c r="A272" s="154"/>
      <c r="B272" s="121"/>
      <c r="C272" s="121"/>
      <c r="D272" s="143"/>
      <c r="E272" s="152"/>
      <c r="F272" s="149"/>
      <c r="G272" s="112"/>
      <c r="H272" s="113"/>
      <c r="I272" s="111"/>
      <c r="J272" s="190"/>
      <c r="K272" s="155"/>
      <c r="L272" s="121"/>
      <c r="M272" s="156"/>
      <c r="N272" s="157"/>
      <c r="O272" s="121"/>
      <c r="P272" s="157"/>
      <c r="Q272" s="158"/>
      <c r="R272" s="159"/>
      <c r="T272" s="154" t="str">
        <f t="shared" si="37"/>
        <v/>
      </c>
      <c r="U272" s="154" t="str">
        <f t="shared" si="38"/>
        <v>OK</v>
      </c>
      <c r="W272" s="14">
        <v>2016</v>
      </c>
    </row>
    <row r="273" spans="1:23" ht="15" customHeight="1">
      <c r="A273" s="154"/>
      <c r="B273" s="121"/>
      <c r="C273" s="121"/>
      <c r="D273" s="111"/>
      <c r="E273" s="152"/>
      <c r="F273" s="149"/>
      <c r="G273" s="112"/>
      <c r="H273" s="113"/>
      <c r="I273" s="111"/>
      <c r="J273" s="190"/>
      <c r="K273" s="155"/>
      <c r="L273" s="121"/>
      <c r="M273" s="156"/>
      <c r="N273" s="157"/>
      <c r="O273" s="121"/>
      <c r="P273" s="157"/>
      <c r="Q273" s="158"/>
      <c r="R273" s="159"/>
      <c r="T273" s="154" t="str">
        <f t="shared" si="37"/>
        <v/>
      </c>
      <c r="U273" s="154" t="str">
        <f t="shared" si="38"/>
        <v>OK</v>
      </c>
      <c r="W273" s="14">
        <v>2016</v>
      </c>
    </row>
    <row r="274" spans="1:23" ht="15" customHeight="1">
      <c r="A274" s="154"/>
      <c r="B274" s="121"/>
      <c r="C274" s="121"/>
      <c r="D274" s="143"/>
      <c r="E274" s="152"/>
      <c r="F274" s="149"/>
      <c r="G274" s="151"/>
      <c r="H274" s="113"/>
      <c r="I274" s="111"/>
      <c r="J274" s="190"/>
      <c r="K274" s="155"/>
      <c r="L274" s="121"/>
      <c r="M274" s="156"/>
      <c r="N274" s="157"/>
      <c r="O274" s="121"/>
      <c r="P274" s="157"/>
      <c r="Q274" s="158"/>
      <c r="R274" s="159"/>
      <c r="T274" s="154" t="str">
        <f t="shared" si="37"/>
        <v/>
      </c>
      <c r="U274" s="154" t="str">
        <f t="shared" si="38"/>
        <v>OK</v>
      </c>
      <c r="W274" s="14">
        <v>2016</v>
      </c>
    </row>
    <row r="275" spans="1:23" ht="15" customHeight="1">
      <c r="A275" s="154"/>
      <c r="B275" s="121"/>
      <c r="C275" s="121"/>
      <c r="D275" s="143"/>
      <c r="E275" s="152"/>
      <c r="F275" s="149"/>
      <c r="G275" s="112"/>
      <c r="H275" s="111"/>
      <c r="I275" s="111"/>
      <c r="J275" s="190"/>
      <c r="K275" s="155"/>
      <c r="L275" s="121"/>
      <c r="M275" s="156"/>
      <c r="N275" s="157"/>
      <c r="O275" s="121"/>
      <c r="P275" s="157"/>
      <c r="Q275" s="158"/>
      <c r="R275" s="159"/>
      <c r="T275" s="154" t="str">
        <f t="shared" si="37"/>
        <v/>
      </c>
      <c r="U275" s="154" t="str">
        <f t="shared" si="38"/>
        <v>OK</v>
      </c>
    </row>
    <row r="276" spans="1:23" ht="15" customHeight="1">
      <c r="A276" s="154"/>
      <c r="B276" s="121"/>
      <c r="C276" s="121"/>
      <c r="D276" s="143"/>
      <c r="E276" s="152"/>
      <c r="F276" s="149"/>
      <c r="G276" s="112"/>
      <c r="H276" s="141"/>
      <c r="I276" s="111"/>
      <c r="J276" s="190"/>
      <c r="K276" s="155"/>
      <c r="L276" s="121"/>
      <c r="M276" s="156"/>
      <c r="N276" s="157"/>
      <c r="O276" s="121"/>
      <c r="P276" s="157"/>
      <c r="Q276" s="158"/>
      <c r="R276" s="159"/>
      <c r="T276" s="154" t="str">
        <f t="shared" si="37"/>
        <v/>
      </c>
      <c r="U276" s="154" t="str">
        <f t="shared" si="38"/>
        <v>OK</v>
      </c>
      <c r="W276" s="14">
        <v>2016</v>
      </c>
    </row>
    <row r="277" spans="1:23" ht="15" customHeight="1">
      <c r="A277" s="154"/>
      <c r="B277" s="121"/>
      <c r="C277" s="121"/>
      <c r="D277" s="111"/>
      <c r="E277" s="152"/>
      <c r="F277" s="149"/>
      <c r="G277" s="112"/>
      <c r="H277" s="113"/>
      <c r="I277" s="111"/>
      <c r="J277" s="190"/>
      <c r="K277" s="155"/>
      <c r="L277" s="121"/>
      <c r="M277" s="156"/>
      <c r="N277" s="157"/>
      <c r="O277" s="121"/>
      <c r="P277" s="157"/>
      <c r="Q277" s="158"/>
      <c r="R277" s="159"/>
      <c r="T277" s="154" t="str">
        <f t="shared" si="37"/>
        <v/>
      </c>
      <c r="U277" s="154" t="str">
        <f t="shared" si="38"/>
        <v>OK</v>
      </c>
      <c r="W277" s="14">
        <v>2016</v>
      </c>
    </row>
    <row r="278" spans="1:23" ht="15" customHeight="1">
      <c r="A278" s="154"/>
      <c r="B278" s="121"/>
      <c r="C278" s="121"/>
      <c r="D278" s="143"/>
      <c r="E278" s="152"/>
      <c r="F278" s="149"/>
      <c r="G278" s="151"/>
      <c r="H278" s="168"/>
      <c r="I278" s="111"/>
      <c r="J278" s="190"/>
      <c r="K278" s="155"/>
      <c r="L278" s="121"/>
      <c r="M278" s="156"/>
      <c r="N278" s="157"/>
      <c r="O278" s="121"/>
      <c r="P278" s="157"/>
      <c r="Q278" s="158"/>
      <c r="R278" s="159"/>
      <c r="T278" s="154" t="str">
        <f t="shared" si="37"/>
        <v/>
      </c>
      <c r="U278" s="154" t="str">
        <f t="shared" si="38"/>
        <v>OK</v>
      </c>
    </row>
    <row r="279" spans="1:23" ht="15" customHeight="1">
      <c r="A279" s="154"/>
      <c r="B279" s="121"/>
      <c r="C279" s="121"/>
      <c r="D279" s="143"/>
      <c r="E279" s="152"/>
      <c r="F279" s="149"/>
      <c r="G279" s="112"/>
      <c r="H279" s="140"/>
      <c r="I279" s="111"/>
      <c r="J279" s="190"/>
      <c r="K279" s="155"/>
      <c r="L279" s="121"/>
      <c r="M279" s="156"/>
      <c r="N279" s="157"/>
      <c r="O279" s="121"/>
      <c r="P279" s="157"/>
      <c r="Q279" s="158"/>
      <c r="R279" s="159"/>
      <c r="T279" s="154" t="str">
        <f t="shared" si="37"/>
        <v/>
      </c>
      <c r="U279" s="14" t="str">
        <f t="shared" si="38"/>
        <v>OK</v>
      </c>
    </row>
    <row r="280" spans="1:23" ht="15" customHeight="1">
      <c r="A280" s="154"/>
      <c r="B280" s="121"/>
      <c r="C280" s="121"/>
      <c r="D280" s="143"/>
      <c r="E280" s="152"/>
      <c r="F280" s="149"/>
      <c r="G280" s="112"/>
      <c r="H280" s="141"/>
      <c r="I280" s="111"/>
      <c r="J280" s="190"/>
      <c r="K280" s="155"/>
      <c r="L280" s="121"/>
      <c r="M280" s="156"/>
      <c r="N280" s="157"/>
      <c r="O280" s="121"/>
      <c r="P280" s="157"/>
      <c r="Q280" s="158"/>
      <c r="R280" s="159"/>
      <c r="T280" s="154" t="str">
        <f t="shared" si="37"/>
        <v/>
      </c>
      <c r="U280" s="14" t="str">
        <f t="shared" si="38"/>
        <v>OK</v>
      </c>
    </row>
    <row r="281" spans="1:23" ht="15" customHeight="1">
      <c r="A281" s="154"/>
      <c r="B281" s="121"/>
      <c r="C281" s="121"/>
      <c r="D281" s="111"/>
      <c r="E281" s="152"/>
      <c r="F281" s="149"/>
      <c r="G281" s="112"/>
      <c r="H281" s="113"/>
      <c r="I281" s="111"/>
      <c r="J281" s="190"/>
      <c r="K281" s="155"/>
      <c r="L281" s="121"/>
      <c r="M281" s="156"/>
      <c r="N281" s="157"/>
      <c r="O281" s="121"/>
      <c r="P281" s="157"/>
      <c r="Q281" s="158"/>
      <c r="R281" s="159"/>
      <c r="T281" s="154" t="str">
        <f t="shared" si="37"/>
        <v/>
      </c>
      <c r="U281" s="14" t="str">
        <f t="shared" si="38"/>
        <v>OK</v>
      </c>
    </row>
    <row r="282" spans="1:23" ht="15" customHeight="1">
      <c r="A282" s="154"/>
      <c r="B282" s="121"/>
      <c r="C282" s="121"/>
      <c r="D282" s="143"/>
      <c r="E282" s="152"/>
      <c r="F282" s="149"/>
      <c r="G282" s="151"/>
      <c r="H282" s="113"/>
      <c r="I282" s="111"/>
      <c r="J282" s="190"/>
      <c r="K282" s="155"/>
      <c r="L282" s="121"/>
      <c r="M282" s="156"/>
      <c r="N282" s="157"/>
      <c r="O282" s="121"/>
      <c r="P282" s="157"/>
      <c r="Q282" s="158"/>
      <c r="R282" s="159"/>
      <c r="T282" s="154" t="str">
        <f t="shared" si="37"/>
        <v/>
      </c>
      <c r="U282" s="14" t="str">
        <f t="shared" si="38"/>
        <v>OK</v>
      </c>
    </row>
    <row r="283" spans="1:23" ht="15" customHeight="1">
      <c r="A283" s="154"/>
      <c r="B283" s="121"/>
      <c r="C283" s="121"/>
      <c r="D283" s="143"/>
      <c r="E283" s="152"/>
      <c r="F283" s="149"/>
      <c r="G283" s="112"/>
      <c r="H283" s="113"/>
      <c r="I283" s="111"/>
      <c r="J283" s="190"/>
      <c r="K283" s="155"/>
      <c r="L283" s="121"/>
      <c r="M283" s="156"/>
      <c r="N283" s="157"/>
      <c r="O283" s="121"/>
      <c r="P283" s="157"/>
      <c r="Q283" s="158"/>
      <c r="R283" s="159"/>
      <c r="T283" s="154" t="str">
        <f t="shared" si="37"/>
        <v/>
      </c>
      <c r="U283" s="14" t="str">
        <f t="shared" si="38"/>
        <v>OK</v>
      </c>
    </row>
    <row r="284" spans="1:23" ht="15" customHeight="1">
      <c r="A284" s="154"/>
      <c r="B284" s="121"/>
      <c r="C284" s="121"/>
      <c r="D284" s="143"/>
      <c r="E284" s="152"/>
      <c r="F284" s="149"/>
      <c r="G284" s="112"/>
      <c r="H284" s="113"/>
      <c r="I284" s="111"/>
      <c r="J284" s="190"/>
      <c r="K284" s="155"/>
      <c r="L284" s="121"/>
      <c r="M284" s="156"/>
      <c r="N284" s="157"/>
      <c r="O284" s="121"/>
      <c r="P284" s="157"/>
      <c r="Q284" s="158"/>
      <c r="R284" s="159"/>
      <c r="T284" s="154" t="str">
        <f t="shared" si="37"/>
        <v/>
      </c>
      <c r="U284" s="14" t="str">
        <f t="shared" si="38"/>
        <v>OK</v>
      </c>
    </row>
    <row r="285" spans="1:23" ht="15" customHeight="1">
      <c r="A285" s="154"/>
      <c r="B285" s="121"/>
      <c r="C285" s="121"/>
      <c r="D285" s="143"/>
      <c r="E285" s="152"/>
      <c r="F285" s="149"/>
      <c r="G285" s="112"/>
      <c r="H285" s="113"/>
      <c r="I285" s="111"/>
      <c r="J285" s="190"/>
      <c r="K285" s="155"/>
      <c r="L285" s="121"/>
      <c r="M285" s="156"/>
      <c r="N285" s="157"/>
      <c r="O285" s="121"/>
      <c r="P285" s="157"/>
      <c r="Q285" s="158"/>
      <c r="R285" s="159"/>
      <c r="T285" s="154" t="str">
        <f t="shared" si="37"/>
        <v/>
      </c>
      <c r="U285" s="14" t="str">
        <f t="shared" si="38"/>
        <v>OK</v>
      </c>
    </row>
    <row r="286" spans="1:23" ht="15" customHeight="1">
      <c r="A286" s="154"/>
      <c r="B286" s="121"/>
      <c r="C286" s="121"/>
      <c r="D286" s="143"/>
      <c r="E286" s="152"/>
      <c r="F286" s="149"/>
      <c r="G286" s="112"/>
      <c r="H286" s="141"/>
      <c r="I286" s="111"/>
      <c r="J286" s="190"/>
      <c r="K286" s="155"/>
      <c r="L286" s="121"/>
      <c r="M286" s="156"/>
      <c r="N286" s="157"/>
      <c r="O286" s="121"/>
      <c r="P286" s="157"/>
      <c r="Q286" s="158"/>
      <c r="R286" s="159"/>
      <c r="T286" s="154" t="str">
        <f t="shared" si="37"/>
        <v/>
      </c>
      <c r="U286" s="14" t="str">
        <f t="shared" si="38"/>
        <v>OK</v>
      </c>
    </row>
    <row r="287" spans="1:23" ht="15" customHeight="1">
      <c r="A287" s="154"/>
      <c r="B287" s="121"/>
      <c r="C287" s="121"/>
      <c r="D287" s="143"/>
      <c r="E287" s="152"/>
      <c r="F287" s="149"/>
      <c r="G287" s="112"/>
      <c r="H287" s="113"/>
      <c r="I287" s="111"/>
      <c r="J287" s="190"/>
      <c r="K287" s="155"/>
      <c r="L287" s="121"/>
      <c r="M287" s="156"/>
      <c r="N287" s="157"/>
      <c r="O287" s="121"/>
      <c r="P287" s="157"/>
      <c r="Q287" s="158"/>
      <c r="R287" s="159"/>
      <c r="T287" s="154" t="str">
        <f t="shared" si="37"/>
        <v/>
      </c>
      <c r="U287" s="14" t="str">
        <f t="shared" si="38"/>
        <v>OK</v>
      </c>
    </row>
    <row r="288" spans="1:23" ht="15" customHeight="1">
      <c r="A288" s="154"/>
      <c r="B288" s="121"/>
      <c r="C288" s="121"/>
      <c r="D288" s="143"/>
      <c r="E288" s="152"/>
      <c r="F288" s="149"/>
      <c r="G288" s="112"/>
      <c r="H288" s="141"/>
      <c r="I288" s="111"/>
      <c r="J288" s="190"/>
      <c r="K288" s="155"/>
      <c r="L288" s="121"/>
      <c r="M288" s="156"/>
      <c r="N288" s="157"/>
      <c r="O288" s="121"/>
      <c r="P288" s="157"/>
      <c r="Q288" s="158"/>
      <c r="R288" s="159"/>
      <c r="T288" s="154" t="str">
        <f t="shared" si="37"/>
        <v/>
      </c>
      <c r="U288" s="14" t="str">
        <f t="shared" si="38"/>
        <v>OK</v>
      </c>
    </row>
    <row r="289" spans="1:21" ht="15" customHeight="1">
      <c r="A289" s="154"/>
      <c r="B289" s="121"/>
      <c r="C289" s="121"/>
      <c r="D289" s="143"/>
      <c r="E289" s="152"/>
      <c r="F289" s="149"/>
      <c r="G289" s="112"/>
      <c r="H289" s="113"/>
      <c r="I289" s="111"/>
      <c r="J289" s="190"/>
      <c r="K289" s="155"/>
      <c r="L289" s="121"/>
      <c r="M289" s="156"/>
      <c r="N289" s="157"/>
      <c r="O289" s="121"/>
      <c r="P289" s="157"/>
      <c r="Q289" s="158"/>
      <c r="R289" s="159"/>
      <c r="T289" s="154" t="str">
        <f t="shared" si="37"/>
        <v/>
      </c>
      <c r="U289" s="14" t="str">
        <f t="shared" si="38"/>
        <v>OK</v>
      </c>
    </row>
    <row r="290" spans="1:21" ht="15" customHeight="1">
      <c r="A290" s="154"/>
      <c r="B290" s="121"/>
      <c r="C290" s="121"/>
      <c r="D290" s="143"/>
      <c r="E290" s="152"/>
      <c r="F290" s="149"/>
      <c r="G290" s="112"/>
      <c r="H290" s="113"/>
      <c r="I290" s="111"/>
      <c r="J290" s="190"/>
      <c r="K290" s="155"/>
      <c r="L290" s="121"/>
      <c r="M290" s="156"/>
      <c r="N290" s="157"/>
      <c r="O290" s="121"/>
      <c r="P290" s="157"/>
      <c r="Q290" s="158"/>
      <c r="R290" s="159"/>
      <c r="T290" s="154" t="str">
        <f t="shared" si="37"/>
        <v/>
      </c>
      <c r="U290" s="14" t="str">
        <f t="shared" si="38"/>
        <v>OK</v>
      </c>
    </row>
    <row r="291" spans="1:21" ht="15" customHeight="1">
      <c r="A291" s="154"/>
      <c r="B291" s="121"/>
      <c r="C291" s="121"/>
      <c r="D291" s="143"/>
      <c r="E291" s="152"/>
      <c r="F291" s="149"/>
      <c r="G291" s="112"/>
      <c r="H291" s="113"/>
      <c r="I291" s="111"/>
      <c r="J291" s="190"/>
      <c r="K291" s="155"/>
      <c r="L291" s="121"/>
      <c r="M291" s="156"/>
      <c r="N291" s="157"/>
      <c r="O291" s="121"/>
      <c r="P291" s="157"/>
      <c r="Q291" s="158"/>
      <c r="R291" s="159"/>
      <c r="T291" s="154" t="str">
        <f t="shared" si="37"/>
        <v/>
      </c>
      <c r="U291" s="14" t="str">
        <f t="shared" si="38"/>
        <v>OK</v>
      </c>
    </row>
    <row r="292" spans="1:21" ht="15" customHeight="1">
      <c r="A292" s="154"/>
      <c r="B292" s="121"/>
      <c r="C292" s="121"/>
      <c r="D292" s="143"/>
      <c r="E292" s="152"/>
      <c r="F292" s="149"/>
      <c r="G292" s="112"/>
      <c r="H292" s="113"/>
      <c r="I292" s="111"/>
      <c r="J292" s="190"/>
      <c r="K292" s="155"/>
      <c r="L292" s="121"/>
      <c r="M292" s="156"/>
      <c r="N292" s="157"/>
      <c r="O292" s="121"/>
      <c r="P292" s="157"/>
      <c r="Q292" s="158"/>
      <c r="R292" s="159"/>
      <c r="T292" s="154" t="str">
        <f t="shared" si="37"/>
        <v/>
      </c>
      <c r="U292" s="14" t="str">
        <f t="shared" si="38"/>
        <v>OK</v>
      </c>
    </row>
    <row r="293" spans="1:21" ht="15" customHeight="1">
      <c r="A293" s="154"/>
      <c r="B293" s="121"/>
      <c r="C293" s="121"/>
      <c r="D293" s="143"/>
      <c r="E293" s="152"/>
      <c r="F293" s="149"/>
      <c r="G293" s="112"/>
      <c r="H293" s="113"/>
      <c r="I293" s="111"/>
      <c r="J293" s="190"/>
      <c r="K293" s="155"/>
      <c r="L293" s="121"/>
      <c r="M293" s="156"/>
      <c r="N293" s="157"/>
      <c r="O293" s="121"/>
      <c r="P293" s="157"/>
      <c r="Q293" s="158"/>
      <c r="R293" s="159"/>
      <c r="T293" s="154" t="str">
        <f t="shared" si="37"/>
        <v/>
      </c>
      <c r="U293" s="14" t="str">
        <f t="shared" si="38"/>
        <v>OK</v>
      </c>
    </row>
    <row r="294" spans="1:21" ht="15" customHeight="1">
      <c r="A294" s="154"/>
      <c r="B294" s="121"/>
      <c r="C294" s="121"/>
      <c r="D294" s="143"/>
      <c r="E294" s="152"/>
      <c r="F294" s="149"/>
      <c r="G294" s="112"/>
      <c r="H294" s="113"/>
      <c r="I294" s="111"/>
      <c r="J294" s="190"/>
      <c r="K294" s="155"/>
      <c r="L294" s="121"/>
      <c r="M294" s="156"/>
      <c r="N294" s="157"/>
      <c r="O294" s="121"/>
      <c r="P294" s="157"/>
      <c r="Q294" s="158"/>
      <c r="R294" s="159"/>
      <c r="T294" s="154" t="str">
        <f t="shared" si="37"/>
        <v/>
      </c>
      <c r="U294" s="14" t="str">
        <f t="shared" si="38"/>
        <v>OK</v>
      </c>
    </row>
    <row r="295" spans="1:21" ht="15" customHeight="1">
      <c r="A295" s="154"/>
      <c r="B295" s="121"/>
      <c r="C295" s="121"/>
      <c r="D295" s="143"/>
      <c r="E295" s="152"/>
      <c r="F295" s="149"/>
      <c r="G295" s="112"/>
      <c r="H295" s="113"/>
      <c r="I295" s="111"/>
      <c r="J295" s="190"/>
      <c r="K295" s="155"/>
      <c r="L295" s="121"/>
      <c r="M295" s="156"/>
      <c r="N295" s="157"/>
      <c r="O295" s="121"/>
      <c r="P295" s="157"/>
      <c r="Q295" s="158"/>
      <c r="R295" s="159"/>
      <c r="T295" s="154" t="str">
        <f t="shared" si="37"/>
        <v/>
      </c>
      <c r="U295" s="14" t="str">
        <f t="shared" si="38"/>
        <v>OK</v>
      </c>
    </row>
    <row r="296" spans="1:21" ht="15" customHeight="1">
      <c r="A296" s="154"/>
      <c r="B296" s="121"/>
      <c r="C296" s="121"/>
      <c r="D296" s="143"/>
      <c r="E296" s="152"/>
      <c r="F296" s="149"/>
      <c r="G296" s="112"/>
      <c r="H296" s="141"/>
      <c r="I296" s="111"/>
      <c r="J296" s="190"/>
      <c r="K296" s="155"/>
      <c r="L296" s="121"/>
      <c r="M296" s="156"/>
      <c r="N296" s="157"/>
      <c r="O296" s="121"/>
      <c r="P296" s="157"/>
      <c r="Q296" s="158"/>
      <c r="R296" s="159"/>
      <c r="T296" s="154" t="str">
        <f t="shared" si="37"/>
        <v/>
      </c>
      <c r="U296" s="14" t="str">
        <f t="shared" si="38"/>
        <v>OK</v>
      </c>
    </row>
    <row r="297" spans="1:21" ht="15" customHeight="1">
      <c r="A297" s="154"/>
      <c r="B297" s="121"/>
      <c r="C297" s="121"/>
      <c r="D297" s="143"/>
      <c r="E297" s="152"/>
      <c r="F297" s="149"/>
      <c r="G297" s="112"/>
      <c r="H297" s="113"/>
      <c r="I297" s="111"/>
      <c r="J297" s="190"/>
      <c r="K297" s="155"/>
      <c r="L297" s="121"/>
      <c r="M297" s="156"/>
      <c r="N297" s="157"/>
      <c r="O297" s="121"/>
      <c r="P297" s="157"/>
      <c r="Q297" s="158"/>
      <c r="R297" s="159"/>
      <c r="T297" s="154" t="str">
        <f t="shared" si="37"/>
        <v/>
      </c>
      <c r="U297" s="14" t="str">
        <f t="shared" si="38"/>
        <v>OK</v>
      </c>
    </row>
    <row r="298" spans="1:21" ht="15" customHeight="1">
      <c r="A298" s="154"/>
      <c r="B298" s="121"/>
      <c r="C298" s="121"/>
      <c r="D298" s="143"/>
      <c r="E298" s="152"/>
      <c r="F298" s="149"/>
      <c r="G298" s="112"/>
      <c r="H298" s="113"/>
      <c r="I298" s="111"/>
      <c r="J298" s="190"/>
      <c r="K298" s="155"/>
      <c r="L298" s="121"/>
      <c r="M298" s="156"/>
      <c r="N298" s="157"/>
      <c r="O298" s="121"/>
      <c r="P298" s="157"/>
      <c r="Q298" s="158"/>
      <c r="R298" s="159"/>
      <c r="T298" s="154" t="str">
        <f t="shared" si="37"/>
        <v/>
      </c>
      <c r="U298" s="14" t="str">
        <f t="shared" si="38"/>
        <v>OK</v>
      </c>
    </row>
    <row r="299" spans="1:21" ht="15" customHeight="1">
      <c r="A299" s="154"/>
      <c r="B299" s="121"/>
      <c r="C299" s="121"/>
      <c r="D299" s="143"/>
      <c r="E299" s="152"/>
      <c r="F299" s="149"/>
      <c r="G299" s="112"/>
      <c r="H299" s="113"/>
      <c r="I299" s="111"/>
      <c r="J299" s="190"/>
      <c r="K299" s="155"/>
      <c r="L299" s="121"/>
      <c r="M299" s="156"/>
      <c r="N299" s="157"/>
      <c r="O299" s="121"/>
      <c r="P299" s="157"/>
      <c r="Q299" s="158"/>
      <c r="R299" s="159"/>
      <c r="T299" s="154" t="str">
        <f t="shared" si="37"/>
        <v/>
      </c>
      <c r="U299" s="14" t="str">
        <f t="shared" si="38"/>
        <v>OK</v>
      </c>
    </row>
    <row r="300" spans="1:21" ht="15" customHeight="1">
      <c r="A300" s="154"/>
      <c r="B300" s="121"/>
      <c r="C300" s="121"/>
      <c r="D300" s="143"/>
      <c r="E300" s="152"/>
      <c r="F300" s="149"/>
      <c r="G300" s="112"/>
      <c r="H300" s="113"/>
      <c r="I300" s="111"/>
      <c r="J300" s="190"/>
      <c r="K300" s="155"/>
      <c r="L300" s="121"/>
      <c r="M300" s="156"/>
      <c r="N300" s="157"/>
      <c r="O300" s="121"/>
      <c r="P300" s="157"/>
      <c r="Q300" s="158"/>
      <c r="R300" s="159"/>
      <c r="T300" s="154" t="str">
        <f t="shared" si="37"/>
        <v/>
      </c>
      <c r="U300" s="14" t="str">
        <f t="shared" si="38"/>
        <v>OK</v>
      </c>
    </row>
    <row r="301" spans="1:21" ht="15" customHeight="1">
      <c r="A301" s="154"/>
      <c r="B301" s="121"/>
      <c r="C301" s="121"/>
      <c r="D301" s="143"/>
      <c r="E301" s="152"/>
      <c r="F301" s="149"/>
      <c r="G301" s="112"/>
      <c r="H301" s="113"/>
      <c r="I301" s="111"/>
      <c r="J301" s="190"/>
      <c r="K301" s="155"/>
      <c r="L301" s="121"/>
      <c r="M301" s="156"/>
      <c r="N301" s="157"/>
      <c r="O301" s="121"/>
      <c r="P301" s="157"/>
      <c r="Q301" s="158"/>
      <c r="R301" s="159"/>
      <c r="T301" s="154" t="str">
        <f t="shared" si="37"/>
        <v/>
      </c>
      <c r="U301" s="14" t="str">
        <f t="shared" si="38"/>
        <v>OK</v>
      </c>
    </row>
    <row r="302" spans="1:21" ht="15" customHeight="1">
      <c r="A302" s="154"/>
      <c r="B302" s="121"/>
      <c r="C302" s="121"/>
      <c r="D302" s="143"/>
      <c r="E302" s="152"/>
      <c r="F302" s="149"/>
      <c r="G302" s="112"/>
      <c r="H302" s="113"/>
      <c r="I302" s="111"/>
      <c r="J302" s="190"/>
      <c r="K302" s="155"/>
      <c r="L302" s="121"/>
      <c r="M302" s="156"/>
      <c r="N302" s="157"/>
      <c r="O302" s="121"/>
      <c r="P302" s="157"/>
      <c r="Q302" s="158"/>
      <c r="R302" s="159"/>
      <c r="T302" s="154" t="str">
        <f t="shared" si="37"/>
        <v/>
      </c>
    </row>
    <row r="303" spans="1:21" ht="15" customHeight="1">
      <c r="A303" s="154"/>
      <c r="B303" s="121"/>
      <c r="C303" s="121"/>
      <c r="D303" s="143"/>
      <c r="E303" s="152"/>
      <c r="F303" s="149"/>
      <c r="G303" s="112"/>
      <c r="H303" s="113"/>
      <c r="I303" s="111"/>
      <c r="J303" s="190"/>
      <c r="K303" s="155"/>
      <c r="L303" s="121"/>
      <c r="M303" s="156"/>
      <c r="N303" s="157"/>
      <c r="O303" s="121"/>
      <c r="P303" s="157"/>
      <c r="Q303" s="158"/>
      <c r="R303" s="159"/>
      <c r="T303" s="154" t="str">
        <f t="shared" si="37"/>
        <v/>
      </c>
    </row>
    <row r="304" spans="1:21" ht="15" customHeight="1">
      <c r="A304" s="154"/>
      <c r="B304" s="121"/>
      <c r="C304" s="121"/>
      <c r="D304" s="143"/>
      <c r="E304" s="113"/>
      <c r="F304" s="149"/>
      <c r="G304" s="112"/>
      <c r="H304" s="113"/>
      <c r="I304" s="111"/>
      <c r="J304" s="190"/>
      <c r="K304" s="155"/>
      <c r="L304" s="121"/>
      <c r="M304" s="156"/>
      <c r="N304" s="157"/>
      <c r="O304" s="121"/>
      <c r="P304" s="157"/>
      <c r="Q304" s="158"/>
      <c r="R304" s="159"/>
      <c r="T304" s="154" t="str">
        <f t="shared" si="37"/>
        <v/>
      </c>
    </row>
    <row r="305" spans="1:20" ht="15" customHeight="1">
      <c r="A305" s="154"/>
      <c r="B305" s="121"/>
      <c r="C305" s="121"/>
      <c r="D305" s="143"/>
      <c r="E305" s="113"/>
      <c r="F305" s="149"/>
      <c r="G305" s="112"/>
      <c r="H305" s="113"/>
      <c r="I305" s="111"/>
      <c r="J305" s="190"/>
      <c r="K305" s="155"/>
      <c r="L305" s="121"/>
      <c r="M305" s="156"/>
      <c r="N305" s="157"/>
      <c r="O305" s="121"/>
      <c r="P305" s="157"/>
      <c r="Q305" s="158"/>
      <c r="R305" s="159"/>
      <c r="T305" s="154" t="str">
        <f t="shared" si="37"/>
        <v/>
      </c>
    </row>
    <row r="306" spans="1:20" ht="15" customHeight="1">
      <c r="A306" s="154"/>
      <c r="B306" s="121"/>
      <c r="C306" s="121"/>
      <c r="D306" s="143"/>
      <c r="E306" s="113"/>
      <c r="F306" s="149"/>
      <c r="G306" s="112"/>
      <c r="H306" s="113"/>
      <c r="I306" s="111"/>
      <c r="J306" s="190"/>
      <c r="K306" s="155"/>
      <c r="L306" s="121"/>
      <c r="M306" s="156"/>
      <c r="N306" s="157"/>
      <c r="O306" s="121"/>
      <c r="P306" s="157"/>
      <c r="Q306" s="158"/>
      <c r="R306" s="159"/>
      <c r="T306" s="154" t="str">
        <f t="shared" si="37"/>
        <v/>
      </c>
    </row>
    <row r="307" spans="1:20" ht="15" customHeight="1">
      <c r="A307" s="154"/>
      <c r="B307" s="121"/>
      <c r="C307" s="121"/>
      <c r="D307" s="143"/>
      <c r="E307" s="113"/>
      <c r="F307" s="149"/>
      <c r="G307" s="112"/>
      <c r="H307" s="113"/>
      <c r="I307" s="111"/>
      <c r="J307" s="190"/>
      <c r="K307" s="155"/>
      <c r="L307" s="121"/>
      <c r="M307" s="156"/>
      <c r="N307" s="157"/>
      <c r="O307" s="121"/>
      <c r="P307" s="157"/>
      <c r="Q307" s="158"/>
      <c r="R307" s="159"/>
      <c r="T307" s="154" t="str">
        <f t="shared" si="37"/>
        <v/>
      </c>
    </row>
    <row r="308" spans="1:20" ht="15" customHeight="1">
      <c r="A308" s="154"/>
      <c r="B308" s="121"/>
      <c r="C308" s="121"/>
      <c r="D308" s="143"/>
      <c r="E308" s="113"/>
      <c r="F308" s="149"/>
      <c r="G308" s="112"/>
      <c r="H308" s="113"/>
      <c r="I308" s="111"/>
      <c r="J308" s="190"/>
      <c r="K308" s="155"/>
      <c r="L308" s="121"/>
      <c r="M308" s="156"/>
      <c r="N308" s="157"/>
      <c r="O308" s="121"/>
      <c r="P308" s="157"/>
      <c r="Q308" s="158"/>
      <c r="R308" s="159"/>
      <c r="T308" s="154" t="str">
        <f t="shared" si="37"/>
        <v/>
      </c>
    </row>
    <row r="309" spans="1:20" ht="15" customHeight="1">
      <c r="A309" s="154"/>
      <c r="B309" s="121"/>
      <c r="C309" s="121"/>
      <c r="D309" s="143"/>
      <c r="E309" s="113"/>
      <c r="F309" s="149"/>
      <c r="G309" s="112"/>
      <c r="H309" s="113"/>
      <c r="I309" s="111"/>
      <c r="J309" s="190"/>
      <c r="K309" s="155"/>
      <c r="L309" s="121"/>
      <c r="M309" s="156"/>
      <c r="N309" s="157"/>
      <c r="O309" s="121"/>
      <c r="P309" s="157"/>
      <c r="Q309" s="158"/>
      <c r="R309" s="159"/>
      <c r="T309" s="154" t="str">
        <f t="shared" si="37"/>
        <v/>
      </c>
    </row>
    <row r="310" spans="1:20" ht="15" customHeight="1">
      <c r="A310" s="154"/>
      <c r="B310" s="121"/>
      <c r="C310" s="121"/>
      <c r="D310" s="143"/>
      <c r="E310" s="113"/>
      <c r="F310" s="149"/>
      <c r="G310" s="112"/>
      <c r="H310" s="113"/>
      <c r="I310" s="111"/>
      <c r="J310" s="190"/>
      <c r="K310" s="155"/>
      <c r="L310" s="121"/>
      <c r="M310" s="156"/>
      <c r="N310" s="157"/>
      <c r="O310" s="121"/>
      <c r="P310" s="157"/>
      <c r="Q310" s="158"/>
      <c r="R310" s="159"/>
      <c r="T310" s="154" t="str">
        <f t="shared" si="37"/>
        <v/>
      </c>
    </row>
    <row r="311" spans="1:20" ht="15" customHeight="1">
      <c r="A311" s="154"/>
      <c r="B311" s="121"/>
      <c r="C311" s="121"/>
      <c r="D311" s="143"/>
      <c r="E311" s="113"/>
      <c r="F311" s="149"/>
      <c r="G311" s="112"/>
      <c r="H311" s="113"/>
      <c r="I311" s="111"/>
      <c r="J311" s="190"/>
      <c r="K311" s="155"/>
      <c r="L311" s="121"/>
      <c r="M311" s="156"/>
      <c r="N311" s="157"/>
      <c r="O311" s="121"/>
      <c r="P311" s="157"/>
      <c r="Q311" s="158"/>
      <c r="R311" s="159"/>
      <c r="T311" s="154" t="str">
        <f t="shared" si="37"/>
        <v/>
      </c>
    </row>
    <row r="312" spans="1:20" ht="15" customHeight="1">
      <c r="A312" s="154"/>
      <c r="B312" s="121"/>
      <c r="C312" s="121"/>
      <c r="D312" s="143"/>
      <c r="E312" s="113"/>
      <c r="F312" s="149"/>
      <c r="G312" s="112"/>
      <c r="H312" s="113"/>
      <c r="I312" s="111"/>
      <c r="J312" s="190"/>
      <c r="K312" s="155"/>
      <c r="L312" s="121"/>
      <c r="M312" s="156"/>
      <c r="N312" s="157"/>
      <c r="O312" s="121"/>
      <c r="P312" s="157"/>
      <c r="Q312" s="158"/>
      <c r="R312" s="159"/>
      <c r="T312" s="154" t="str">
        <f t="shared" si="37"/>
        <v/>
      </c>
    </row>
    <row r="313" spans="1:20" ht="15" customHeight="1">
      <c r="A313" s="154"/>
      <c r="B313" s="121"/>
      <c r="C313" s="121"/>
      <c r="D313" s="143"/>
      <c r="E313" s="113"/>
      <c r="F313" s="149"/>
      <c r="G313" s="112"/>
      <c r="H313" s="113"/>
      <c r="I313" s="111"/>
      <c r="J313" s="190"/>
      <c r="K313" s="155"/>
      <c r="L313" s="121"/>
      <c r="M313" s="156"/>
      <c r="N313" s="157"/>
      <c r="O313" s="121"/>
      <c r="P313" s="157"/>
      <c r="Q313" s="158"/>
      <c r="R313" s="159"/>
      <c r="T313" s="154" t="str">
        <f t="shared" si="37"/>
        <v/>
      </c>
    </row>
    <row r="314" spans="1:20" ht="15" customHeight="1">
      <c r="A314" s="154"/>
      <c r="B314" s="121"/>
      <c r="C314" s="121"/>
      <c r="D314" s="143"/>
      <c r="E314" s="113"/>
      <c r="F314" s="149"/>
      <c r="G314" s="112"/>
      <c r="H314" s="113"/>
      <c r="I314" s="111"/>
      <c r="J314" s="190"/>
      <c r="K314" s="155"/>
      <c r="L314" s="121"/>
      <c r="M314" s="156"/>
      <c r="N314" s="157"/>
      <c r="O314" s="121"/>
      <c r="P314" s="157"/>
      <c r="Q314" s="158"/>
      <c r="R314" s="159"/>
      <c r="T314" s="154" t="str">
        <f t="shared" si="37"/>
        <v/>
      </c>
    </row>
    <row r="315" spans="1:20" ht="15" customHeight="1">
      <c r="A315" s="154"/>
      <c r="B315" s="121"/>
      <c r="C315" s="121"/>
      <c r="D315" s="143"/>
      <c r="E315" s="113"/>
      <c r="F315" s="149"/>
      <c r="G315" s="112"/>
      <c r="H315" s="113"/>
      <c r="I315" s="111"/>
      <c r="J315" s="190"/>
      <c r="K315" s="155"/>
      <c r="L315" s="121"/>
      <c r="M315" s="156"/>
      <c r="N315" s="157"/>
      <c r="O315" s="121"/>
      <c r="P315" s="157"/>
      <c r="Q315" s="158"/>
      <c r="R315" s="159"/>
      <c r="T315" s="154" t="str">
        <f t="shared" si="37"/>
        <v/>
      </c>
    </row>
    <row r="316" spans="1:20" ht="15" customHeight="1">
      <c r="A316" s="154"/>
      <c r="B316" s="121"/>
      <c r="C316" s="121"/>
      <c r="D316" s="143"/>
      <c r="E316" s="113"/>
      <c r="F316" s="149"/>
      <c r="G316" s="112"/>
      <c r="H316" s="113"/>
      <c r="I316" s="111"/>
      <c r="J316" s="190"/>
      <c r="K316" s="155"/>
      <c r="L316" s="121"/>
      <c r="M316" s="156"/>
      <c r="N316" s="157"/>
      <c r="O316" s="121"/>
      <c r="P316" s="157"/>
      <c r="Q316" s="158"/>
      <c r="R316" s="159"/>
      <c r="T316" s="154" t="str">
        <f t="shared" si="37"/>
        <v/>
      </c>
    </row>
    <row r="317" spans="1:20" ht="15" customHeight="1">
      <c r="A317" s="154"/>
      <c r="B317" s="121"/>
      <c r="C317" s="121"/>
      <c r="D317" s="143"/>
      <c r="E317" s="113"/>
      <c r="F317" s="149"/>
      <c r="G317" s="112"/>
      <c r="H317" s="141"/>
      <c r="I317" s="111"/>
      <c r="J317" s="190"/>
      <c r="K317" s="155"/>
      <c r="L317" s="121"/>
      <c r="M317" s="156"/>
      <c r="N317" s="157"/>
      <c r="O317" s="121"/>
      <c r="P317" s="157"/>
      <c r="Q317" s="158"/>
      <c r="R317" s="159"/>
      <c r="T317" s="154" t="str">
        <f t="shared" si="37"/>
        <v/>
      </c>
    </row>
    <row r="318" spans="1:20" ht="15" customHeight="1">
      <c r="A318" s="154"/>
      <c r="B318" s="121"/>
      <c r="C318" s="121"/>
      <c r="D318" s="143"/>
      <c r="E318" s="113"/>
      <c r="F318" s="149"/>
      <c r="G318" s="112"/>
      <c r="H318" s="113"/>
      <c r="I318" s="111"/>
      <c r="J318" s="190"/>
      <c r="K318" s="155"/>
      <c r="L318" s="121"/>
      <c r="M318" s="156"/>
      <c r="N318" s="157"/>
      <c r="O318" s="121"/>
      <c r="P318" s="157"/>
      <c r="Q318" s="158"/>
      <c r="R318" s="159"/>
      <c r="T318" s="154" t="str">
        <f t="shared" si="37"/>
        <v/>
      </c>
    </row>
    <row r="319" spans="1:20" ht="15" customHeight="1">
      <c r="A319" s="154"/>
      <c r="B319" s="121"/>
      <c r="C319" s="121"/>
      <c r="D319" s="143"/>
      <c r="E319" s="113"/>
      <c r="F319" s="149"/>
      <c r="G319" s="112"/>
      <c r="H319" s="141"/>
      <c r="I319" s="111"/>
      <c r="J319" s="190"/>
      <c r="K319" s="155"/>
      <c r="L319" s="121"/>
      <c r="M319" s="156"/>
      <c r="N319" s="157"/>
      <c r="O319" s="121"/>
      <c r="P319" s="157"/>
      <c r="Q319" s="158"/>
      <c r="R319" s="159"/>
      <c r="T319" s="154" t="str">
        <f t="shared" si="37"/>
        <v/>
      </c>
    </row>
    <row r="320" spans="1:20" ht="15" customHeight="1">
      <c r="A320" s="154"/>
      <c r="B320" s="121"/>
      <c r="C320" s="121"/>
      <c r="D320" s="143"/>
      <c r="E320" s="113"/>
      <c r="F320" s="149"/>
      <c r="G320" s="112"/>
      <c r="H320" s="113"/>
      <c r="I320" s="111"/>
      <c r="J320" s="190"/>
      <c r="K320" s="155"/>
      <c r="L320" s="121"/>
      <c r="M320" s="156"/>
      <c r="N320" s="157"/>
      <c r="O320" s="121"/>
      <c r="P320" s="157"/>
      <c r="Q320" s="158"/>
      <c r="R320" s="159"/>
      <c r="T320" s="154" t="str">
        <f t="shared" si="37"/>
        <v/>
      </c>
    </row>
    <row r="321" spans="1:20" ht="15" customHeight="1">
      <c r="A321" s="154"/>
      <c r="B321" s="121"/>
      <c r="C321" s="121"/>
      <c r="D321" s="143"/>
      <c r="E321" s="113"/>
      <c r="F321" s="149"/>
      <c r="G321" s="112"/>
      <c r="H321" s="113"/>
      <c r="I321" s="111"/>
      <c r="J321" s="190"/>
      <c r="K321" s="155"/>
      <c r="L321" s="121"/>
      <c r="M321" s="156"/>
      <c r="N321" s="157"/>
      <c r="O321" s="121"/>
      <c r="P321" s="157"/>
      <c r="Q321" s="158"/>
      <c r="R321" s="159"/>
      <c r="T321" s="154" t="str">
        <f t="shared" si="37"/>
        <v/>
      </c>
    </row>
    <row r="322" spans="1:20" ht="15" customHeight="1">
      <c r="A322" s="154"/>
      <c r="B322" s="121"/>
      <c r="C322" s="121"/>
      <c r="D322" s="143"/>
      <c r="E322" s="113"/>
      <c r="F322" s="149"/>
      <c r="G322" s="112"/>
      <c r="H322" s="113"/>
      <c r="I322" s="111"/>
      <c r="J322" s="190"/>
      <c r="K322" s="155"/>
      <c r="L322" s="121"/>
      <c r="M322" s="156"/>
      <c r="N322" s="157"/>
      <c r="O322" s="121"/>
      <c r="P322" s="157"/>
      <c r="Q322" s="158"/>
      <c r="R322" s="159"/>
      <c r="T322" s="154" t="str">
        <f t="shared" si="37"/>
        <v/>
      </c>
    </row>
    <row r="323" spans="1:20" ht="15" customHeight="1">
      <c r="A323" s="154"/>
      <c r="B323" s="121"/>
      <c r="C323" s="121"/>
      <c r="D323" s="143"/>
      <c r="E323" s="113"/>
      <c r="F323" s="149"/>
      <c r="G323" s="112"/>
      <c r="H323" s="113"/>
      <c r="I323" s="111"/>
      <c r="J323" s="190"/>
      <c r="K323" s="155"/>
      <c r="L323" s="121"/>
      <c r="M323" s="156"/>
      <c r="N323" s="157"/>
      <c r="O323" s="121"/>
      <c r="P323" s="157"/>
      <c r="Q323" s="158"/>
      <c r="R323" s="159"/>
      <c r="T323" s="154" t="str">
        <f t="shared" si="37"/>
        <v/>
      </c>
    </row>
    <row r="324" spans="1:20" ht="15" customHeight="1">
      <c r="A324" s="154"/>
      <c r="B324" s="121"/>
      <c r="C324" s="121"/>
      <c r="D324" s="143"/>
      <c r="E324" s="113"/>
      <c r="F324" s="149"/>
      <c r="G324" s="112"/>
      <c r="H324" s="141"/>
      <c r="I324" s="111"/>
      <c r="J324" s="190"/>
      <c r="K324" s="155"/>
      <c r="L324" s="121"/>
      <c r="M324" s="156"/>
      <c r="N324" s="157"/>
      <c r="O324" s="121"/>
      <c r="P324" s="157"/>
      <c r="Q324" s="158"/>
      <c r="R324" s="159"/>
      <c r="T324" s="154" t="str">
        <f t="shared" si="37"/>
        <v/>
      </c>
    </row>
    <row r="325" spans="1:20" ht="15" customHeight="1">
      <c r="A325" s="154"/>
      <c r="B325" s="121"/>
      <c r="C325" s="121"/>
      <c r="D325" s="143"/>
      <c r="E325" s="113"/>
      <c r="F325" s="149"/>
      <c r="G325" s="112"/>
      <c r="H325" s="113"/>
      <c r="I325" s="111"/>
      <c r="J325" s="190"/>
      <c r="K325" s="155"/>
      <c r="L325" s="121"/>
      <c r="M325" s="156"/>
      <c r="N325" s="157"/>
      <c r="O325" s="121"/>
      <c r="P325" s="157"/>
      <c r="Q325" s="158"/>
      <c r="R325" s="159"/>
      <c r="T325" s="154" t="str">
        <f t="shared" si="37"/>
        <v/>
      </c>
    </row>
    <row r="326" spans="1:20" ht="15" customHeight="1">
      <c r="A326" s="154"/>
      <c r="B326" s="121"/>
      <c r="C326" s="121"/>
      <c r="D326" s="143"/>
      <c r="E326" s="113"/>
      <c r="F326" s="149"/>
      <c r="G326" s="112"/>
      <c r="H326" s="141"/>
      <c r="I326" s="111"/>
      <c r="J326" s="190"/>
      <c r="K326" s="155"/>
      <c r="L326" s="121"/>
      <c r="M326" s="156"/>
      <c r="N326" s="157"/>
      <c r="O326" s="121"/>
      <c r="P326" s="157"/>
      <c r="Q326" s="158"/>
      <c r="R326" s="159"/>
      <c r="T326" s="154" t="str">
        <f t="shared" si="37"/>
        <v/>
      </c>
    </row>
    <row r="327" spans="1:20" ht="15" customHeight="1">
      <c r="A327" s="154"/>
      <c r="B327" s="121"/>
      <c r="C327" s="121"/>
      <c r="D327" s="143"/>
      <c r="E327" s="113"/>
      <c r="F327" s="149"/>
      <c r="G327" s="112"/>
      <c r="H327" s="141"/>
      <c r="I327" s="111"/>
      <c r="J327" s="190"/>
      <c r="K327" s="155"/>
      <c r="L327" s="121"/>
      <c r="M327" s="156"/>
      <c r="N327" s="157"/>
      <c r="O327" s="121"/>
      <c r="P327" s="157"/>
      <c r="Q327" s="158"/>
      <c r="R327" s="159"/>
      <c r="T327" s="154" t="str">
        <f t="shared" si="37"/>
        <v/>
      </c>
    </row>
    <row r="328" spans="1:20" ht="15" customHeight="1">
      <c r="A328" s="154"/>
      <c r="B328" s="121"/>
      <c r="C328" s="121"/>
      <c r="D328" s="143"/>
      <c r="E328" s="113"/>
      <c r="F328" s="149"/>
      <c r="G328" s="112"/>
      <c r="H328" s="113"/>
      <c r="I328" s="111"/>
      <c r="J328" s="190"/>
      <c r="K328" s="155"/>
      <c r="L328" s="121"/>
      <c r="M328" s="156"/>
      <c r="N328" s="157"/>
      <c r="O328" s="121"/>
      <c r="P328" s="157"/>
      <c r="Q328" s="158"/>
      <c r="R328" s="159"/>
      <c r="T328" s="154" t="str">
        <f t="shared" ref="T328:T372" si="39">RIGHT(D328,1)</f>
        <v/>
      </c>
    </row>
    <row r="329" spans="1:20" ht="15" customHeight="1">
      <c r="A329" s="154"/>
      <c r="B329" s="121"/>
      <c r="C329" s="121"/>
      <c r="D329" s="143"/>
      <c r="E329" s="113"/>
      <c r="F329" s="149"/>
      <c r="G329" s="112"/>
      <c r="H329" s="113"/>
      <c r="I329" s="111"/>
      <c r="J329" s="190"/>
      <c r="K329" s="155"/>
      <c r="L329" s="121"/>
      <c r="M329" s="156"/>
      <c r="N329" s="157"/>
      <c r="O329" s="121"/>
      <c r="P329" s="157"/>
      <c r="Q329" s="158"/>
      <c r="R329" s="159"/>
      <c r="T329" s="154" t="str">
        <f t="shared" si="39"/>
        <v/>
      </c>
    </row>
    <row r="330" spans="1:20" ht="15" customHeight="1">
      <c r="A330" s="154"/>
      <c r="B330" s="121"/>
      <c r="C330" s="121"/>
      <c r="D330" s="143"/>
      <c r="E330" s="113"/>
      <c r="F330" s="149"/>
      <c r="G330" s="112"/>
      <c r="H330" s="113"/>
      <c r="I330" s="111"/>
      <c r="J330" s="190"/>
      <c r="K330" s="155"/>
      <c r="L330" s="121"/>
      <c r="M330" s="156"/>
      <c r="N330" s="157"/>
      <c r="O330" s="121"/>
      <c r="P330" s="157"/>
      <c r="Q330" s="158"/>
      <c r="R330" s="159"/>
      <c r="T330" s="154" t="str">
        <f t="shared" si="39"/>
        <v/>
      </c>
    </row>
    <row r="331" spans="1:20" ht="15" customHeight="1">
      <c r="A331" s="154"/>
      <c r="B331" s="121"/>
      <c r="C331" s="121"/>
      <c r="D331" s="143"/>
      <c r="E331" s="113"/>
      <c r="F331" s="149"/>
      <c r="G331" s="112"/>
      <c r="H331" s="141"/>
      <c r="I331" s="111"/>
      <c r="J331" s="190"/>
      <c r="K331" s="155"/>
      <c r="L331" s="121"/>
      <c r="M331" s="156"/>
      <c r="N331" s="157"/>
      <c r="O331" s="121"/>
      <c r="P331" s="157"/>
      <c r="Q331" s="158"/>
      <c r="R331" s="159"/>
      <c r="T331" s="154" t="str">
        <f t="shared" si="39"/>
        <v/>
      </c>
    </row>
    <row r="332" spans="1:20" ht="15" customHeight="1">
      <c r="A332" s="154"/>
      <c r="B332" s="121"/>
      <c r="C332" s="121"/>
      <c r="D332" s="143"/>
      <c r="E332" s="113"/>
      <c r="F332" s="149"/>
      <c r="G332" s="112"/>
      <c r="H332" s="113"/>
      <c r="I332" s="111"/>
      <c r="J332" s="190"/>
      <c r="K332" s="155"/>
      <c r="L332" s="121"/>
      <c r="M332" s="156"/>
      <c r="N332" s="157"/>
      <c r="O332" s="121"/>
      <c r="P332" s="157"/>
      <c r="Q332" s="158"/>
      <c r="R332" s="159"/>
      <c r="T332" s="154" t="str">
        <f t="shared" si="39"/>
        <v/>
      </c>
    </row>
    <row r="333" spans="1:20" ht="15" customHeight="1">
      <c r="A333" s="154"/>
      <c r="B333" s="121"/>
      <c r="C333" s="121"/>
      <c r="D333" s="143"/>
      <c r="E333" s="113"/>
      <c r="F333" s="149"/>
      <c r="G333" s="112"/>
      <c r="H333" s="113"/>
      <c r="I333" s="111"/>
      <c r="J333" s="190"/>
      <c r="K333" s="155"/>
      <c r="L333" s="121"/>
      <c r="M333" s="156"/>
      <c r="N333" s="157"/>
      <c r="O333" s="121"/>
      <c r="P333" s="157"/>
      <c r="Q333" s="158"/>
      <c r="R333" s="159"/>
      <c r="T333" s="154" t="str">
        <f t="shared" si="39"/>
        <v/>
      </c>
    </row>
    <row r="334" spans="1:20" ht="15" customHeight="1">
      <c r="A334" s="154"/>
      <c r="B334" s="121"/>
      <c r="C334" s="121"/>
      <c r="D334" s="143"/>
      <c r="E334" s="113"/>
      <c r="F334" s="149"/>
      <c r="G334" s="112"/>
      <c r="H334" s="113"/>
      <c r="I334" s="111"/>
      <c r="J334" s="190"/>
      <c r="K334" s="155"/>
      <c r="L334" s="121"/>
      <c r="M334" s="156"/>
      <c r="N334" s="157"/>
      <c r="O334" s="121"/>
      <c r="P334" s="157"/>
      <c r="Q334" s="158"/>
      <c r="R334" s="159"/>
      <c r="T334" s="154" t="str">
        <f t="shared" si="39"/>
        <v/>
      </c>
    </row>
    <row r="335" spans="1:20" ht="15" customHeight="1">
      <c r="A335" s="154"/>
      <c r="B335" s="121"/>
      <c r="C335" s="121"/>
      <c r="D335" s="143"/>
      <c r="E335" s="113"/>
      <c r="F335" s="149"/>
      <c r="G335" s="112"/>
      <c r="H335" s="113"/>
      <c r="I335" s="111"/>
      <c r="J335" s="190"/>
      <c r="K335" s="155"/>
      <c r="L335" s="121"/>
      <c r="M335" s="156"/>
      <c r="N335" s="157"/>
      <c r="O335" s="121"/>
      <c r="P335" s="157"/>
      <c r="Q335" s="158"/>
      <c r="R335" s="159"/>
      <c r="T335" s="154" t="str">
        <f t="shared" si="39"/>
        <v/>
      </c>
    </row>
    <row r="336" spans="1:20" ht="15" customHeight="1">
      <c r="A336" s="154"/>
      <c r="B336" s="121"/>
      <c r="C336" s="121"/>
      <c r="D336" s="143"/>
      <c r="E336" s="113"/>
      <c r="F336" s="149"/>
      <c r="G336" s="112"/>
      <c r="H336" s="113"/>
      <c r="I336" s="111"/>
      <c r="J336" s="190"/>
      <c r="K336" s="155"/>
      <c r="L336" s="121"/>
      <c r="M336" s="156"/>
      <c r="N336" s="157"/>
      <c r="O336" s="121"/>
      <c r="P336" s="157"/>
      <c r="Q336" s="158"/>
      <c r="R336" s="159"/>
      <c r="T336" s="154" t="str">
        <f t="shared" si="39"/>
        <v/>
      </c>
    </row>
    <row r="337" spans="1:20" ht="15" customHeight="1">
      <c r="A337" s="154"/>
      <c r="B337" s="121"/>
      <c r="C337" s="121"/>
      <c r="D337" s="143"/>
      <c r="E337" s="113"/>
      <c r="F337" s="149"/>
      <c r="G337" s="112"/>
      <c r="H337" s="113"/>
      <c r="I337" s="111"/>
      <c r="J337" s="190"/>
      <c r="K337" s="155"/>
      <c r="L337" s="121"/>
      <c r="M337" s="156"/>
      <c r="N337" s="157"/>
      <c r="O337" s="121"/>
      <c r="P337" s="157"/>
      <c r="Q337" s="158"/>
      <c r="R337" s="159"/>
      <c r="T337" s="154" t="str">
        <f t="shared" si="39"/>
        <v/>
      </c>
    </row>
    <row r="338" spans="1:20" ht="15" customHeight="1">
      <c r="A338" s="154"/>
      <c r="B338" s="121"/>
      <c r="C338" s="121"/>
      <c r="D338" s="143"/>
      <c r="E338" s="113"/>
      <c r="F338" s="149"/>
      <c r="G338" s="112"/>
      <c r="H338" s="113"/>
      <c r="I338" s="111"/>
      <c r="J338" s="190"/>
      <c r="K338" s="155"/>
      <c r="L338" s="121"/>
      <c r="M338" s="156"/>
      <c r="N338" s="157"/>
      <c r="O338" s="121"/>
      <c r="P338" s="157"/>
      <c r="Q338" s="158"/>
      <c r="R338" s="159"/>
      <c r="T338" s="154" t="str">
        <f t="shared" si="39"/>
        <v/>
      </c>
    </row>
    <row r="339" spans="1:20" ht="15" customHeight="1">
      <c r="A339" s="154"/>
      <c r="B339" s="121"/>
      <c r="C339" s="121"/>
      <c r="D339" s="143"/>
      <c r="E339" s="113"/>
      <c r="F339" s="149"/>
      <c r="G339" s="112"/>
      <c r="H339" s="113"/>
      <c r="I339" s="111"/>
      <c r="J339" s="190"/>
      <c r="K339" s="155"/>
      <c r="L339" s="121"/>
      <c r="M339" s="156"/>
      <c r="N339" s="157"/>
      <c r="O339" s="121"/>
      <c r="P339" s="157"/>
      <c r="Q339" s="158"/>
      <c r="R339" s="159"/>
      <c r="T339" s="154" t="str">
        <f t="shared" si="39"/>
        <v/>
      </c>
    </row>
    <row r="340" spans="1:20" ht="15" customHeight="1">
      <c r="A340" s="154"/>
      <c r="B340" s="121"/>
      <c r="C340" s="121"/>
      <c r="D340" s="143"/>
      <c r="E340" s="113"/>
      <c r="F340" s="149"/>
      <c r="G340" s="112"/>
      <c r="H340" s="141"/>
      <c r="I340" s="111"/>
      <c r="J340" s="190"/>
      <c r="K340" s="155"/>
      <c r="L340" s="121"/>
      <c r="M340" s="156"/>
      <c r="N340" s="157"/>
      <c r="O340" s="121"/>
      <c r="P340" s="157"/>
      <c r="Q340" s="158"/>
      <c r="R340" s="159"/>
      <c r="T340" s="154" t="str">
        <f t="shared" si="39"/>
        <v/>
      </c>
    </row>
    <row r="341" spans="1:20" ht="15" customHeight="1">
      <c r="A341" s="154"/>
      <c r="B341" s="121"/>
      <c r="C341" s="121"/>
      <c r="D341" s="143"/>
      <c r="E341" s="113"/>
      <c r="F341" s="149"/>
      <c r="G341" s="112"/>
      <c r="H341" s="141"/>
      <c r="I341" s="111"/>
      <c r="J341" s="190"/>
      <c r="K341" s="155"/>
      <c r="L341" s="121"/>
      <c r="M341" s="156"/>
      <c r="N341" s="157"/>
      <c r="O341" s="121"/>
      <c r="P341" s="157"/>
      <c r="Q341" s="158"/>
      <c r="R341" s="159"/>
      <c r="T341" s="154" t="str">
        <f t="shared" si="39"/>
        <v/>
      </c>
    </row>
    <row r="342" spans="1:20" ht="15" customHeight="1">
      <c r="A342" s="154"/>
      <c r="B342" s="121"/>
      <c r="C342" s="121"/>
      <c r="D342" s="143"/>
      <c r="E342" s="113"/>
      <c r="F342" s="149"/>
      <c r="G342" s="112"/>
      <c r="H342" s="141"/>
      <c r="I342" s="111"/>
      <c r="J342" s="190"/>
      <c r="K342" s="155"/>
      <c r="L342" s="121"/>
      <c r="M342" s="156"/>
      <c r="N342" s="157"/>
      <c r="O342" s="121"/>
      <c r="P342" s="157"/>
      <c r="Q342" s="158"/>
      <c r="R342" s="159"/>
      <c r="T342" s="154" t="str">
        <f t="shared" si="39"/>
        <v/>
      </c>
    </row>
    <row r="343" spans="1:20" ht="15" customHeight="1">
      <c r="A343" s="154"/>
      <c r="B343" s="121"/>
      <c r="C343" s="121"/>
      <c r="D343" s="143"/>
      <c r="E343" s="113"/>
      <c r="F343" s="149"/>
      <c r="G343" s="112"/>
      <c r="H343" s="113"/>
      <c r="I343" s="111"/>
      <c r="J343" s="190"/>
      <c r="K343" s="155"/>
      <c r="L343" s="121"/>
      <c r="M343" s="156"/>
      <c r="N343" s="157"/>
      <c r="O343" s="121"/>
      <c r="P343" s="157"/>
      <c r="Q343" s="158"/>
      <c r="R343" s="159"/>
      <c r="T343" s="154" t="str">
        <f t="shared" si="39"/>
        <v/>
      </c>
    </row>
    <row r="344" spans="1:20" ht="15" customHeight="1">
      <c r="A344" s="154"/>
      <c r="B344" s="121"/>
      <c r="C344" s="121"/>
      <c r="D344" s="143"/>
      <c r="E344" s="113"/>
      <c r="F344" s="149"/>
      <c r="G344" s="112"/>
      <c r="H344" s="141"/>
      <c r="I344" s="111"/>
      <c r="J344" s="190"/>
      <c r="K344" s="155"/>
      <c r="L344" s="121"/>
      <c r="M344" s="156"/>
      <c r="N344" s="157"/>
      <c r="O344" s="121"/>
      <c r="P344" s="157"/>
      <c r="Q344" s="158"/>
      <c r="R344" s="159"/>
      <c r="T344" s="154" t="str">
        <f t="shared" si="39"/>
        <v/>
      </c>
    </row>
    <row r="345" spans="1:20" ht="15" customHeight="1">
      <c r="A345" s="154"/>
      <c r="B345" s="121"/>
      <c r="C345" s="121"/>
      <c r="D345" s="143"/>
      <c r="E345" s="113"/>
      <c r="F345" s="149"/>
      <c r="G345" s="112"/>
      <c r="H345" s="113"/>
      <c r="I345" s="111"/>
      <c r="J345" s="190"/>
      <c r="K345" s="155"/>
      <c r="L345" s="121"/>
      <c r="M345" s="156"/>
      <c r="N345" s="157"/>
      <c r="O345" s="121"/>
      <c r="P345" s="157"/>
      <c r="Q345" s="158"/>
      <c r="R345" s="159"/>
      <c r="T345" s="154" t="str">
        <f t="shared" si="39"/>
        <v/>
      </c>
    </row>
    <row r="346" spans="1:20" ht="15" customHeight="1">
      <c r="A346" s="154"/>
      <c r="B346" s="121"/>
      <c r="C346" s="121"/>
      <c r="D346" s="143"/>
      <c r="E346" s="113"/>
      <c r="F346" s="149"/>
      <c r="G346" s="112"/>
      <c r="H346" s="113"/>
      <c r="I346" s="111"/>
      <c r="J346" s="190"/>
      <c r="K346" s="155"/>
      <c r="L346" s="121"/>
      <c r="M346" s="156"/>
      <c r="N346" s="157"/>
      <c r="O346" s="121"/>
      <c r="P346" s="157"/>
      <c r="Q346" s="158"/>
      <c r="R346" s="159"/>
      <c r="T346" s="154" t="str">
        <f t="shared" si="39"/>
        <v/>
      </c>
    </row>
    <row r="347" spans="1:20" ht="15" customHeight="1">
      <c r="A347" s="154"/>
      <c r="B347" s="121"/>
      <c r="C347" s="121"/>
      <c r="D347" s="143"/>
      <c r="E347" s="113"/>
      <c r="F347" s="149"/>
      <c r="G347" s="112"/>
      <c r="H347" s="113"/>
      <c r="I347" s="111"/>
      <c r="J347" s="190"/>
      <c r="K347" s="155"/>
      <c r="L347" s="121"/>
      <c r="M347" s="156"/>
      <c r="N347" s="157"/>
      <c r="O347" s="121"/>
      <c r="P347" s="157"/>
      <c r="Q347" s="158"/>
      <c r="R347" s="159"/>
      <c r="T347" s="154" t="str">
        <f t="shared" si="39"/>
        <v/>
      </c>
    </row>
    <row r="348" spans="1:20" ht="15" customHeight="1">
      <c r="A348" s="154"/>
      <c r="B348" s="121"/>
      <c r="C348" s="121"/>
      <c r="D348" s="143"/>
      <c r="E348" s="113"/>
      <c r="F348" s="149"/>
      <c r="G348" s="112"/>
      <c r="H348" s="113"/>
      <c r="I348" s="111"/>
      <c r="J348" s="190"/>
      <c r="K348" s="155"/>
      <c r="L348" s="121"/>
      <c r="M348" s="156"/>
      <c r="N348" s="157"/>
      <c r="O348" s="121"/>
      <c r="P348" s="157"/>
      <c r="Q348" s="158"/>
      <c r="R348" s="159"/>
      <c r="T348" s="154" t="str">
        <f t="shared" si="39"/>
        <v/>
      </c>
    </row>
    <row r="349" spans="1:20" ht="15" customHeight="1">
      <c r="A349" s="154"/>
      <c r="B349" s="121"/>
      <c r="C349" s="121"/>
      <c r="D349" s="143"/>
      <c r="E349" s="113"/>
      <c r="F349" s="149"/>
      <c r="G349" s="112"/>
      <c r="H349" s="113"/>
      <c r="I349" s="111"/>
      <c r="J349" s="190"/>
      <c r="K349" s="155"/>
      <c r="L349" s="121"/>
      <c r="M349" s="156"/>
      <c r="N349" s="157"/>
      <c r="O349" s="121"/>
      <c r="P349" s="157"/>
      <c r="Q349" s="158"/>
      <c r="R349" s="159"/>
      <c r="T349" s="154" t="str">
        <f t="shared" si="39"/>
        <v/>
      </c>
    </row>
    <row r="350" spans="1:20" ht="15" customHeight="1">
      <c r="A350" s="154"/>
      <c r="B350" s="121"/>
      <c r="C350" s="121"/>
      <c r="D350" s="143"/>
      <c r="E350" s="113"/>
      <c r="F350" s="149"/>
      <c r="G350" s="112"/>
      <c r="H350" s="113"/>
      <c r="I350" s="111"/>
      <c r="J350" s="190"/>
      <c r="K350" s="155"/>
      <c r="L350" s="121"/>
      <c r="M350" s="156"/>
      <c r="N350" s="157"/>
      <c r="O350" s="121"/>
      <c r="P350" s="157"/>
      <c r="Q350" s="158"/>
      <c r="R350" s="159"/>
      <c r="T350" s="154" t="str">
        <f t="shared" si="39"/>
        <v/>
      </c>
    </row>
    <row r="351" spans="1:20" ht="15" customHeight="1">
      <c r="A351" s="154"/>
      <c r="B351" s="121"/>
      <c r="C351" s="121"/>
      <c r="D351" s="143"/>
      <c r="E351" s="113"/>
      <c r="F351" s="149"/>
      <c r="G351" s="112"/>
      <c r="H351" s="113"/>
      <c r="I351" s="111"/>
      <c r="J351" s="190"/>
      <c r="K351" s="155"/>
      <c r="L351" s="121"/>
      <c r="M351" s="156"/>
      <c r="N351" s="157"/>
      <c r="O351" s="121"/>
      <c r="P351" s="157"/>
      <c r="Q351" s="158"/>
      <c r="R351" s="159"/>
      <c r="T351" s="154" t="str">
        <f t="shared" si="39"/>
        <v/>
      </c>
    </row>
    <row r="352" spans="1:20" ht="15" customHeight="1">
      <c r="A352" s="154"/>
      <c r="B352" s="121"/>
      <c r="C352" s="121"/>
      <c r="D352" s="143"/>
      <c r="E352" s="113"/>
      <c r="F352" s="149"/>
      <c r="G352" s="112"/>
      <c r="H352" s="113"/>
      <c r="I352" s="111"/>
      <c r="J352" s="190"/>
      <c r="K352" s="155"/>
      <c r="L352" s="121"/>
      <c r="M352" s="156"/>
      <c r="N352" s="157"/>
      <c r="O352" s="121"/>
      <c r="P352" s="157"/>
      <c r="Q352" s="158"/>
      <c r="R352" s="159"/>
      <c r="T352" s="154" t="str">
        <f t="shared" si="39"/>
        <v/>
      </c>
    </row>
    <row r="353" spans="1:20" ht="15" customHeight="1">
      <c r="A353" s="154"/>
      <c r="B353" s="121"/>
      <c r="C353" s="121"/>
      <c r="D353" s="143"/>
      <c r="E353" s="113"/>
      <c r="F353" s="149"/>
      <c r="G353" s="112"/>
      <c r="H353" s="113"/>
      <c r="I353" s="111"/>
      <c r="J353" s="190"/>
      <c r="K353" s="155"/>
      <c r="L353" s="121"/>
      <c r="M353" s="156"/>
      <c r="N353" s="157"/>
      <c r="O353" s="121"/>
      <c r="P353" s="157"/>
      <c r="Q353" s="158"/>
      <c r="R353" s="159"/>
      <c r="T353" s="154" t="str">
        <f t="shared" si="39"/>
        <v/>
      </c>
    </row>
    <row r="354" spans="1:20" ht="15" customHeight="1">
      <c r="A354" s="154"/>
      <c r="B354" s="121"/>
      <c r="C354" s="121"/>
      <c r="D354" s="143"/>
      <c r="E354" s="113"/>
      <c r="F354" s="149"/>
      <c r="G354" s="112"/>
      <c r="H354" s="113"/>
      <c r="I354" s="111"/>
      <c r="J354" s="190"/>
      <c r="K354" s="155"/>
      <c r="L354" s="121"/>
      <c r="M354" s="156"/>
      <c r="N354" s="157"/>
      <c r="O354" s="121"/>
      <c r="P354" s="157"/>
      <c r="Q354" s="158"/>
      <c r="R354" s="159"/>
      <c r="T354" s="154" t="str">
        <f t="shared" si="39"/>
        <v/>
      </c>
    </row>
    <row r="355" spans="1:20" ht="15" customHeight="1">
      <c r="A355" s="154"/>
      <c r="B355" s="121"/>
      <c r="C355" s="121"/>
      <c r="D355" s="143"/>
      <c r="E355" s="113"/>
      <c r="F355" s="149"/>
      <c r="G355" s="112"/>
      <c r="H355" s="113"/>
      <c r="I355" s="111"/>
      <c r="J355" s="190"/>
      <c r="K355" s="155"/>
      <c r="L355" s="121"/>
      <c r="M355" s="156"/>
      <c r="N355" s="157"/>
      <c r="O355" s="121"/>
      <c r="P355" s="157"/>
      <c r="Q355" s="158"/>
      <c r="R355" s="159"/>
      <c r="T355" s="154" t="str">
        <f t="shared" si="39"/>
        <v/>
      </c>
    </row>
    <row r="356" spans="1:20" ht="15" customHeight="1">
      <c r="A356" s="154"/>
      <c r="B356" s="121"/>
      <c r="C356" s="121"/>
      <c r="D356" s="143"/>
      <c r="E356" s="113"/>
      <c r="F356" s="149"/>
      <c r="G356" s="112"/>
      <c r="H356" s="113"/>
      <c r="I356" s="111"/>
      <c r="J356" s="190"/>
      <c r="K356" s="155"/>
      <c r="L356" s="121"/>
      <c r="M356" s="156"/>
      <c r="N356" s="157"/>
      <c r="O356" s="121"/>
      <c r="P356" s="157"/>
      <c r="Q356" s="158"/>
      <c r="R356" s="159"/>
      <c r="T356" s="154" t="str">
        <f t="shared" si="39"/>
        <v/>
      </c>
    </row>
    <row r="357" spans="1:20" ht="15" customHeight="1">
      <c r="A357" s="154"/>
      <c r="B357" s="121"/>
      <c r="C357" s="121"/>
      <c r="D357" s="143"/>
      <c r="E357" s="113"/>
      <c r="F357" s="149"/>
      <c r="G357" s="112"/>
      <c r="H357" s="113"/>
      <c r="I357" s="111"/>
      <c r="J357" s="190"/>
      <c r="K357" s="155"/>
      <c r="L357" s="121"/>
      <c r="M357" s="156"/>
      <c r="N357" s="157"/>
      <c r="O357" s="121"/>
      <c r="P357" s="157"/>
      <c r="Q357" s="158"/>
      <c r="R357" s="159"/>
      <c r="T357" s="154" t="str">
        <f t="shared" si="39"/>
        <v/>
      </c>
    </row>
    <row r="358" spans="1:20" ht="15" customHeight="1">
      <c r="A358" s="154"/>
      <c r="B358" s="121"/>
      <c r="C358" s="121"/>
      <c r="D358" s="143"/>
      <c r="E358" s="113"/>
      <c r="F358" s="149"/>
      <c r="G358" s="112"/>
      <c r="H358" s="113"/>
      <c r="I358" s="111"/>
      <c r="J358" s="190"/>
      <c r="K358" s="155"/>
      <c r="L358" s="121"/>
      <c r="M358" s="156"/>
      <c r="N358" s="157"/>
      <c r="O358" s="121"/>
      <c r="P358" s="157"/>
      <c r="Q358" s="158"/>
      <c r="R358" s="159"/>
      <c r="T358" s="154" t="str">
        <f t="shared" si="39"/>
        <v/>
      </c>
    </row>
    <row r="359" spans="1:20" ht="15" customHeight="1">
      <c r="A359" s="154"/>
      <c r="B359" s="121"/>
      <c r="C359" s="121"/>
      <c r="D359" s="143"/>
      <c r="E359" s="113"/>
      <c r="F359" s="149"/>
      <c r="G359" s="112"/>
      <c r="H359" s="113"/>
      <c r="I359" s="111"/>
      <c r="J359" s="190"/>
      <c r="K359" s="155"/>
      <c r="L359" s="121"/>
      <c r="M359" s="156"/>
      <c r="N359" s="157"/>
      <c r="O359" s="121"/>
      <c r="P359" s="157"/>
      <c r="Q359" s="158"/>
      <c r="R359" s="159"/>
      <c r="T359" s="154" t="str">
        <f t="shared" si="39"/>
        <v/>
      </c>
    </row>
    <row r="360" spans="1:20" ht="15" customHeight="1">
      <c r="A360" s="154"/>
      <c r="B360" s="121"/>
      <c r="C360" s="121"/>
      <c r="D360" s="143"/>
      <c r="E360" s="113"/>
      <c r="F360" s="149"/>
      <c r="G360" s="112"/>
      <c r="H360" s="113"/>
      <c r="I360" s="111"/>
      <c r="J360" s="190"/>
      <c r="K360" s="155"/>
      <c r="L360" s="121"/>
      <c r="M360" s="156"/>
      <c r="N360" s="157"/>
      <c r="O360" s="121"/>
      <c r="P360" s="157"/>
      <c r="Q360" s="158"/>
      <c r="R360" s="159"/>
      <c r="T360" s="154" t="str">
        <f t="shared" si="39"/>
        <v/>
      </c>
    </row>
    <row r="361" spans="1:20" ht="15" customHeight="1">
      <c r="A361" s="154"/>
      <c r="B361" s="121"/>
      <c r="C361" s="121"/>
      <c r="D361" s="143"/>
      <c r="E361" s="113"/>
      <c r="F361" s="149"/>
      <c r="G361" s="112"/>
      <c r="H361" s="113"/>
      <c r="I361" s="111"/>
      <c r="J361" s="190"/>
      <c r="K361" s="155"/>
      <c r="L361" s="121"/>
      <c r="M361" s="156"/>
      <c r="N361" s="157"/>
      <c r="O361" s="121"/>
      <c r="P361" s="157"/>
      <c r="Q361" s="158"/>
      <c r="R361" s="159"/>
      <c r="T361" s="154" t="str">
        <f t="shared" si="39"/>
        <v/>
      </c>
    </row>
    <row r="362" spans="1:20" ht="15" customHeight="1">
      <c r="A362" s="154"/>
      <c r="B362" s="121"/>
      <c r="C362" s="121"/>
      <c r="D362" s="143"/>
      <c r="E362" s="113"/>
      <c r="F362" s="149"/>
      <c r="G362" s="112"/>
      <c r="H362" s="113"/>
      <c r="I362" s="111"/>
      <c r="J362" s="190"/>
      <c r="K362" s="155"/>
      <c r="L362" s="121"/>
      <c r="M362" s="156"/>
      <c r="N362" s="157"/>
      <c r="O362" s="121"/>
      <c r="P362" s="157"/>
      <c r="Q362" s="158"/>
      <c r="R362" s="159"/>
      <c r="T362" s="154" t="str">
        <f t="shared" si="39"/>
        <v/>
      </c>
    </row>
    <row r="363" spans="1:20" ht="15" customHeight="1">
      <c r="A363" s="154"/>
      <c r="B363" s="121"/>
      <c r="C363" s="121"/>
      <c r="D363" s="143"/>
      <c r="E363" s="113"/>
      <c r="F363" s="149"/>
      <c r="G363" s="112"/>
      <c r="H363" s="113"/>
      <c r="I363" s="111"/>
      <c r="J363" s="190"/>
      <c r="K363" s="155"/>
      <c r="L363" s="121"/>
      <c r="M363" s="156"/>
      <c r="N363" s="157"/>
      <c r="O363" s="121"/>
      <c r="P363" s="157"/>
      <c r="Q363" s="158"/>
      <c r="R363" s="159"/>
      <c r="T363" s="154" t="str">
        <f t="shared" si="39"/>
        <v/>
      </c>
    </row>
    <row r="364" spans="1:20" ht="15" customHeight="1">
      <c r="A364" s="154"/>
      <c r="B364" s="121"/>
      <c r="C364" s="121"/>
      <c r="D364" s="143"/>
      <c r="E364" s="113"/>
      <c r="F364" s="149"/>
      <c r="G364" s="112"/>
      <c r="H364" s="113"/>
      <c r="I364" s="111"/>
      <c r="J364" s="190"/>
      <c r="K364" s="155"/>
      <c r="L364" s="121"/>
      <c r="M364" s="156"/>
      <c r="N364" s="157"/>
      <c r="O364" s="121"/>
      <c r="P364" s="157"/>
      <c r="Q364" s="158"/>
      <c r="R364" s="159"/>
      <c r="T364" s="154" t="str">
        <f t="shared" si="39"/>
        <v/>
      </c>
    </row>
    <row r="365" spans="1:20" ht="15" customHeight="1">
      <c r="A365" s="154"/>
      <c r="B365" s="121"/>
      <c r="C365" s="121"/>
      <c r="D365" s="143"/>
      <c r="E365" s="113"/>
      <c r="F365" s="149"/>
      <c r="G365" s="112"/>
      <c r="H365" s="113"/>
      <c r="I365" s="111"/>
      <c r="J365" s="190"/>
      <c r="K365" s="155"/>
      <c r="L365" s="121"/>
      <c r="M365" s="156"/>
      <c r="N365" s="157"/>
      <c r="O365" s="121"/>
      <c r="P365" s="157"/>
      <c r="Q365" s="158"/>
      <c r="R365" s="159"/>
      <c r="T365" s="154" t="str">
        <f t="shared" si="39"/>
        <v/>
      </c>
    </row>
    <row r="366" spans="1:20" ht="15" customHeight="1">
      <c r="A366" s="154"/>
      <c r="B366" s="121"/>
      <c r="C366" s="121"/>
      <c r="D366" s="143"/>
      <c r="E366" s="113"/>
      <c r="F366" s="149"/>
      <c r="G366" s="112"/>
      <c r="H366" s="141"/>
      <c r="I366" s="111"/>
      <c r="J366" s="190"/>
      <c r="K366" s="155"/>
      <c r="L366" s="121"/>
      <c r="M366" s="156"/>
      <c r="N366" s="157"/>
      <c r="O366" s="121"/>
      <c r="P366" s="157"/>
      <c r="Q366" s="158"/>
      <c r="R366" s="159"/>
      <c r="T366" s="154" t="str">
        <f t="shared" si="39"/>
        <v/>
      </c>
    </row>
    <row r="367" spans="1:20" ht="15" customHeight="1">
      <c r="A367" s="154"/>
      <c r="B367" s="121"/>
      <c r="C367" s="121"/>
      <c r="D367" s="143"/>
      <c r="E367" s="113"/>
      <c r="F367" s="149"/>
      <c r="G367" s="112"/>
      <c r="H367" s="113"/>
      <c r="I367" s="111"/>
      <c r="J367" s="190"/>
      <c r="K367" s="155"/>
      <c r="L367" s="121"/>
      <c r="M367" s="156"/>
      <c r="N367" s="157"/>
      <c r="O367" s="121"/>
      <c r="P367" s="157"/>
      <c r="Q367" s="158"/>
      <c r="R367" s="159"/>
      <c r="T367" s="154" t="str">
        <f t="shared" si="39"/>
        <v/>
      </c>
    </row>
    <row r="368" spans="1:20" ht="15" customHeight="1">
      <c r="A368" s="154"/>
      <c r="B368" s="121"/>
      <c r="C368" s="121"/>
      <c r="D368" s="143"/>
      <c r="E368" s="113"/>
      <c r="F368" s="149"/>
      <c r="G368" s="112"/>
      <c r="H368" s="113"/>
      <c r="I368" s="111"/>
      <c r="J368" s="190"/>
      <c r="K368" s="155"/>
      <c r="L368" s="121"/>
      <c r="M368" s="156"/>
      <c r="N368" s="157"/>
      <c r="O368" s="121"/>
      <c r="P368" s="157"/>
      <c r="Q368" s="158"/>
      <c r="R368" s="159"/>
      <c r="T368" s="154" t="str">
        <f t="shared" si="39"/>
        <v/>
      </c>
    </row>
    <row r="369" spans="1:20" ht="15" customHeight="1">
      <c r="A369" s="154"/>
      <c r="B369" s="121"/>
      <c r="C369" s="121"/>
      <c r="D369" s="143"/>
      <c r="E369" s="113"/>
      <c r="F369" s="149"/>
      <c r="G369" s="112"/>
      <c r="H369" s="113"/>
      <c r="I369" s="111"/>
      <c r="J369" s="190"/>
      <c r="K369" s="155"/>
      <c r="L369" s="121"/>
      <c r="M369" s="156"/>
      <c r="N369" s="157"/>
      <c r="O369" s="121"/>
      <c r="P369" s="157"/>
      <c r="Q369" s="158"/>
      <c r="R369" s="159"/>
      <c r="T369" s="154" t="str">
        <f t="shared" si="39"/>
        <v/>
      </c>
    </row>
    <row r="370" spans="1:20" ht="15" customHeight="1">
      <c r="A370" s="154"/>
      <c r="B370" s="121"/>
      <c r="C370" s="121"/>
      <c r="D370" s="143"/>
      <c r="E370" s="113"/>
      <c r="F370" s="149"/>
      <c r="G370" s="112"/>
      <c r="H370" s="113"/>
      <c r="I370" s="111"/>
      <c r="J370" s="190"/>
      <c r="K370" s="155"/>
      <c r="L370" s="121"/>
      <c r="M370" s="156"/>
      <c r="N370" s="157"/>
      <c r="O370" s="121"/>
      <c r="P370" s="157"/>
      <c r="Q370" s="158"/>
      <c r="R370" s="159"/>
      <c r="T370" s="154" t="str">
        <f t="shared" si="39"/>
        <v/>
      </c>
    </row>
    <row r="371" spans="1:20" ht="15" customHeight="1">
      <c r="A371" s="154"/>
      <c r="B371" s="121"/>
      <c r="C371" s="121"/>
      <c r="D371" s="143"/>
      <c r="E371" s="113"/>
      <c r="F371" s="149"/>
      <c r="G371" s="112"/>
      <c r="H371" s="113"/>
      <c r="I371" s="111"/>
      <c r="J371" s="190"/>
      <c r="K371" s="155"/>
      <c r="L371" s="121"/>
      <c r="M371" s="156"/>
      <c r="N371" s="157"/>
      <c r="O371" s="121"/>
      <c r="P371" s="157"/>
      <c r="Q371" s="158"/>
      <c r="R371" s="159"/>
      <c r="T371" s="154" t="str">
        <f t="shared" si="39"/>
        <v/>
      </c>
    </row>
    <row r="372" spans="1:20" ht="15" customHeight="1">
      <c r="A372" s="154"/>
      <c r="B372" s="121"/>
      <c r="C372" s="121"/>
      <c r="D372" s="143"/>
      <c r="E372" s="113"/>
      <c r="F372" s="149"/>
      <c r="G372" s="112"/>
      <c r="H372" s="113"/>
      <c r="I372" s="111"/>
      <c r="J372" s="190"/>
      <c r="K372" s="155"/>
      <c r="L372" s="121"/>
      <c r="M372" s="156"/>
      <c r="N372" s="157"/>
      <c r="O372" s="121"/>
      <c r="P372" s="157"/>
      <c r="Q372" s="158"/>
      <c r="R372" s="159"/>
      <c r="T372" s="154" t="str">
        <f t="shared" si="39"/>
        <v/>
      </c>
    </row>
    <row r="373" spans="1:20" ht="15" customHeight="1">
      <c r="A373" s="154"/>
      <c r="B373" s="121"/>
      <c r="C373" s="121"/>
      <c r="D373" s="143"/>
      <c r="E373" s="113"/>
      <c r="F373" s="149"/>
      <c r="G373" s="112"/>
      <c r="H373" s="113"/>
      <c r="I373" s="111"/>
      <c r="J373" s="190"/>
      <c r="K373" s="155"/>
      <c r="L373" s="121"/>
      <c r="M373" s="156"/>
      <c r="N373" s="157"/>
      <c r="O373" s="121"/>
      <c r="P373" s="157"/>
      <c r="Q373" s="158"/>
      <c r="R373" s="159"/>
      <c r="T373" s="154" t="str">
        <f t="shared" ref="T373:T390" si="40">RIGHT(D373,1)</f>
        <v/>
      </c>
    </row>
    <row r="374" spans="1:20" ht="15" customHeight="1">
      <c r="A374" s="154"/>
      <c r="B374" s="121"/>
      <c r="C374" s="121"/>
      <c r="D374" s="143"/>
      <c r="E374" s="113"/>
      <c r="F374" s="149"/>
      <c r="G374" s="112"/>
      <c r="H374" s="113"/>
      <c r="I374" s="111"/>
      <c r="J374" s="190"/>
      <c r="K374" s="155"/>
      <c r="L374" s="121"/>
      <c r="M374" s="156"/>
      <c r="N374" s="157"/>
      <c r="O374" s="121"/>
      <c r="P374" s="157"/>
      <c r="Q374" s="158"/>
      <c r="R374" s="159"/>
      <c r="T374" s="154" t="str">
        <f t="shared" si="40"/>
        <v/>
      </c>
    </row>
    <row r="375" spans="1:20" ht="15" customHeight="1">
      <c r="A375" s="154"/>
      <c r="B375" s="121"/>
      <c r="C375" s="121"/>
      <c r="D375" s="143"/>
      <c r="E375" s="113"/>
      <c r="F375" s="149"/>
      <c r="G375" s="112"/>
      <c r="H375" s="113"/>
      <c r="I375" s="111"/>
      <c r="J375" s="190"/>
      <c r="K375" s="155"/>
      <c r="L375" s="121"/>
      <c r="M375" s="156"/>
      <c r="N375" s="157"/>
      <c r="O375" s="121"/>
      <c r="P375" s="157"/>
      <c r="Q375" s="158"/>
      <c r="R375" s="159"/>
      <c r="T375" s="154" t="str">
        <f t="shared" si="40"/>
        <v/>
      </c>
    </row>
    <row r="376" spans="1:20" ht="15" customHeight="1">
      <c r="A376" s="154"/>
      <c r="B376" s="121"/>
      <c r="C376" s="121"/>
      <c r="D376" s="143"/>
      <c r="E376" s="113"/>
      <c r="F376" s="149"/>
      <c r="G376" s="112"/>
      <c r="H376" s="113"/>
      <c r="I376" s="111"/>
      <c r="J376" s="190"/>
      <c r="K376" s="155"/>
      <c r="L376" s="121"/>
      <c r="M376" s="156"/>
      <c r="N376" s="157"/>
      <c r="O376" s="121"/>
      <c r="P376" s="157"/>
      <c r="Q376" s="158"/>
      <c r="R376" s="159"/>
      <c r="T376" s="154" t="str">
        <f t="shared" si="40"/>
        <v/>
      </c>
    </row>
    <row r="377" spans="1:20" ht="15" customHeight="1">
      <c r="A377" s="154"/>
      <c r="B377" s="121"/>
      <c r="C377" s="121"/>
      <c r="D377" s="143"/>
      <c r="E377" s="113"/>
      <c r="F377" s="149"/>
      <c r="G377" s="112"/>
      <c r="H377" s="113"/>
      <c r="I377" s="111"/>
      <c r="J377" s="190"/>
      <c r="K377" s="155"/>
      <c r="L377" s="121"/>
      <c r="M377" s="156"/>
      <c r="N377" s="157"/>
      <c r="O377" s="121"/>
      <c r="P377" s="157"/>
      <c r="Q377" s="158"/>
      <c r="R377" s="159"/>
      <c r="T377" s="154" t="str">
        <f t="shared" si="40"/>
        <v/>
      </c>
    </row>
    <row r="378" spans="1:20" ht="15" customHeight="1">
      <c r="A378" s="154"/>
      <c r="B378" s="121"/>
      <c r="C378" s="121"/>
      <c r="D378" s="143"/>
      <c r="E378" s="113"/>
      <c r="F378" s="149"/>
      <c r="G378" s="112"/>
      <c r="H378" s="113"/>
      <c r="I378" s="111"/>
      <c r="J378" s="190"/>
      <c r="K378" s="155"/>
      <c r="L378" s="121"/>
      <c r="M378" s="156"/>
      <c r="N378" s="157"/>
      <c r="O378" s="121"/>
      <c r="P378" s="157"/>
      <c r="Q378" s="158"/>
      <c r="R378" s="159"/>
      <c r="T378" s="154" t="str">
        <f t="shared" si="40"/>
        <v/>
      </c>
    </row>
    <row r="379" spans="1:20" ht="15" customHeight="1">
      <c r="A379" s="154"/>
      <c r="B379" s="121"/>
      <c r="C379" s="121"/>
      <c r="D379" s="143"/>
      <c r="E379" s="113"/>
      <c r="F379" s="149"/>
      <c r="G379" s="112"/>
      <c r="H379" s="113"/>
      <c r="I379" s="111"/>
      <c r="J379" s="190"/>
      <c r="K379" s="155"/>
      <c r="L379" s="121"/>
      <c r="M379" s="156"/>
      <c r="N379" s="157"/>
      <c r="O379" s="121"/>
      <c r="P379" s="157"/>
      <c r="Q379" s="158"/>
      <c r="R379" s="159"/>
      <c r="T379" s="154" t="str">
        <f t="shared" si="40"/>
        <v/>
      </c>
    </row>
    <row r="380" spans="1:20" ht="15" customHeight="1">
      <c r="A380" s="154"/>
      <c r="B380" s="121"/>
      <c r="C380" s="121"/>
      <c r="D380" s="143"/>
      <c r="E380" s="113"/>
      <c r="F380" s="149"/>
      <c r="G380" s="112"/>
      <c r="H380" s="113"/>
      <c r="I380" s="111"/>
      <c r="J380" s="190"/>
      <c r="K380" s="155"/>
      <c r="L380" s="121"/>
      <c r="M380" s="156"/>
      <c r="N380" s="157"/>
      <c r="O380" s="121"/>
      <c r="P380" s="157"/>
      <c r="Q380" s="158"/>
      <c r="R380" s="159"/>
      <c r="T380" s="154" t="str">
        <f t="shared" si="40"/>
        <v/>
      </c>
    </row>
    <row r="381" spans="1:20" ht="15" customHeight="1">
      <c r="A381" s="154"/>
      <c r="B381" s="121"/>
      <c r="C381" s="121"/>
      <c r="D381" s="143"/>
      <c r="E381" s="143"/>
      <c r="F381" s="149"/>
      <c r="G381" s="112"/>
      <c r="H381" s="113"/>
      <c r="I381" s="111"/>
      <c r="J381" s="190"/>
      <c r="K381" s="155"/>
      <c r="L381" s="121"/>
      <c r="M381" s="156"/>
      <c r="N381" s="157"/>
      <c r="O381" s="121"/>
      <c r="P381" s="157"/>
      <c r="Q381" s="158"/>
      <c r="R381" s="159"/>
      <c r="T381" s="154" t="str">
        <f t="shared" si="40"/>
        <v/>
      </c>
    </row>
    <row r="382" spans="1:20" ht="15" customHeight="1">
      <c r="A382" s="154"/>
      <c r="B382" s="121"/>
      <c r="C382" s="121"/>
      <c r="D382" s="143"/>
      <c r="E382" s="143"/>
      <c r="F382" s="149"/>
      <c r="G382" s="112"/>
      <c r="H382" s="113"/>
      <c r="I382" s="111"/>
      <c r="J382" s="190"/>
      <c r="K382" s="155"/>
      <c r="L382" s="121"/>
      <c r="M382" s="156"/>
      <c r="N382" s="157"/>
      <c r="O382" s="121"/>
      <c r="P382" s="157"/>
      <c r="Q382" s="158"/>
      <c r="R382" s="159"/>
      <c r="T382" s="154" t="str">
        <f t="shared" si="40"/>
        <v/>
      </c>
    </row>
    <row r="383" spans="1:20" ht="15" customHeight="1">
      <c r="A383" s="154"/>
      <c r="B383" s="121"/>
      <c r="C383" s="121"/>
      <c r="D383" s="143"/>
      <c r="E383" s="143"/>
      <c r="F383" s="149"/>
      <c r="G383" s="112"/>
      <c r="H383" s="113"/>
      <c r="I383" s="111"/>
      <c r="J383" s="190"/>
      <c r="K383" s="155"/>
      <c r="L383" s="121"/>
      <c r="M383" s="156"/>
      <c r="N383" s="157"/>
      <c r="O383" s="121"/>
      <c r="P383" s="157"/>
      <c r="Q383" s="158"/>
      <c r="R383" s="159"/>
      <c r="T383" s="154" t="str">
        <f t="shared" si="40"/>
        <v/>
      </c>
    </row>
    <row r="384" spans="1:20" ht="15" customHeight="1">
      <c r="A384" s="154"/>
      <c r="B384" s="121"/>
      <c r="C384" s="121"/>
      <c r="D384" s="143"/>
      <c r="E384" s="143"/>
      <c r="F384" s="149"/>
      <c r="G384" s="112"/>
      <c r="H384" s="113"/>
      <c r="I384" s="111"/>
      <c r="J384" s="190"/>
      <c r="K384" s="155"/>
      <c r="L384" s="121"/>
      <c r="M384" s="156"/>
      <c r="N384" s="157"/>
      <c r="O384" s="121"/>
      <c r="P384" s="157"/>
      <c r="Q384" s="158"/>
      <c r="R384" s="159"/>
      <c r="T384" s="154" t="str">
        <f t="shared" si="40"/>
        <v/>
      </c>
    </row>
    <row r="385" spans="1:20" ht="15" customHeight="1">
      <c r="A385" s="154"/>
      <c r="B385" s="121"/>
      <c r="C385" s="121"/>
      <c r="D385" s="143"/>
      <c r="E385" s="143"/>
      <c r="F385" s="149"/>
      <c r="G385" s="112"/>
      <c r="H385" s="113"/>
      <c r="I385" s="111"/>
      <c r="J385" s="190"/>
      <c r="K385" s="155"/>
      <c r="L385" s="121"/>
      <c r="M385" s="156"/>
      <c r="N385" s="157"/>
      <c r="O385" s="121"/>
      <c r="P385" s="157"/>
      <c r="Q385" s="158"/>
      <c r="R385" s="159"/>
      <c r="T385" s="154" t="str">
        <f t="shared" si="40"/>
        <v/>
      </c>
    </row>
    <row r="386" spans="1:20" ht="15" customHeight="1">
      <c r="A386" s="154"/>
      <c r="B386" s="121"/>
      <c r="C386" s="121"/>
      <c r="D386" s="143"/>
      <c r="E386" s="143"/>
      <c r="F386" s="149"/>
      <c r="G386" s="112"/>
      <c r="H386" s="113"/>
      <c r="I386" s="111"/>
      <c r="J386" s="190"/>
      <c r="K386" s="155"/>
      <c r="L386" s="121"/>
      <c r="M386" s="156"/>
      <c r="N386" s="157"/>
      <c r="O386" s="121"/>
      <c r="P386" s="157"/>
      <c r="Q386" s="158"/>
      <c r="R386" s="159"/>
      <c r="T386" s="154" t="str">
        <f t="shared" si="40"/>
        <v/>
      </c>
    </row>
    <row r="387" spans="1:20" ht="15" customHeight="1">
      <c r="A387" s="154"/>
      <c r="B387" s="121"/>
      <c r="C387" s="121"/>
      <c r="D387" s="143"/>
      <c r="E387" s="143"/>
      <c r="F387" s="149"/>
      <c r="G387" s="112"/>
      <c r="H387" s="113"/>
      <c r="I387" s="111"/>
      <c r="J387" s="190"/>
      <c r="K387" s="155"/>
      <c r="L387" s="121"/>
      <c r="M387" s="156"/>
      <c r="N387" s="157"/>
      <c r="O387" s="121"/>
      <c r="P387" s="157"/>
      <c r="Q387" s="158"/>
      <c r="R387" s="159"/>
      <c r="T387" s="154" t="str">
        <f t="shared" si="40"/>
        <v/>
      </c>
    </row>
    <row r="388" spans="1:20" ht="15" customHeight="1">
      <c r="A388" s="154"/>
      <c r="B388" s="121"/>
      <c r="C388" s="121"/>
      <c r="D388" s="143"/>
      <c r="E388" s="143"/>
      <c r="F388" s="149"/>
      <c r="G388" s="112"/>
      <c r="H388" s="113"/>
      <c r="I388" s="111"/>
      <c r="J388" s="190"/>
      <c r="K388" s="155"/>
      <c r="L388" s="121"/>
      <c r="M388" s="156"/>
      <c r="N388" s="157"/>
      <c r="O388" s="121"/>
      <c r="P388" s="157"/>
      <c r="Q388" s="158"/>
      <c r="R388" s="159"/>
      <c r="T388" s="154" t="str">
        <f t="shared" si="40"/>
        <v/>
      </c>
    </row>
    <row r="389" spans="1:20" ht="15" customHeight="1">
      <c r="A389" s="154"/>
      <c r="B389" s="121"/>
      <c r="C389" s="121"/>
      <c r="D389" s="143"/>
      <c r="E389" s="143"/>
      <c r="F389" s="149"/>
      <c r="G389" s="112"/>
      <c r="H389" s="113"/>
      <c r="I389" s="111"/>
      <c r="J389" s="190"/>
      <c r="K389" s="155"/>
      <c r="L389" s="121"/>
      <c r="M389" s="156"/>
      <c r="N389" s="157"/>
      <c r="O389" s="121"/>
      <c r="P389" s="157"/>
      <c r="Q389" s="158"/>
      <c r="R389" s="159"/>
      <c r="T389" s="154" t="str">
        <f t="shared" si="40"/>
        <v/>
      </c>
    </row>
    <row r="390" spans="1:20" ht="15" customHeight="1">
      <c r="A390" s="154"/>
      <c r="B390" s="121"/>
      <c r="C390" s="121"/>
      <c r="D390" s="143"/>
      <c r="E390" s="143"/>
      <c r="F390" s="149"/>
      <c r="G390" s="112"/>
      <c r="H390" s="113"/>
      <c r="I390" s="111"/>
      <c r="J390" s="190">
        <f>SUM(J7:J389)</f>
        <v>3790</v>
      </c>
      <c r="K390" s="155"/>
      <c r="L390" s="121"/>
      <c r="M390" s="156"/>
      <c r="N390" s="157"/>
      <c r="O390" s="121"/>
      <c r="P390" s="157"/>
      <c r="Q390" s="158"/>
      <c r="R390" s="159"/>
      <c r="T390" s="154" t="str">
        <f t="shared" si="40"/>
        <v/>
      </c>
    </row>
    <row r="398" spans="1:20" ht="15" customHeight="1">
      <c r="H398" s="147"/>
      <c r="K398" s="147"/>
    </row>
  </sheetData>
  <autoFilter ref="A6:X390" xr:uid="{00000000-0009-0000-0000-000008000000}"/>
  <mergeCells count="13">
    <mergeCell ref="Q5:Q6"/>
    <mergeCell ref="R5:R6"/>
    <mergeCell ref="L5:L6"/>
    <mergeCell ref="A5:A6"/>
    <mergeCell ref="G5:H5"/>
    <mergeCell ref="B5:B6"/>
    <mergeCell ref="I5:I6"/>
    <mergeCell ref="C5:D5"/>
    <mergeCell ref="J5:K5"/>
    <mergeCell ref="E5:E6"/>
    <mergeCell ref="O5:O6"/>
    <mergeCell ref="N5:N6"/>
    <mergeCell ref="P5:P6"/>
  </mergeCells>
  <phoneticPr fontId="2" type="noConversion"/>
  <conditionalFormatting sqref="D264">
    <cfRule type="duplicateValues" dxfId="36" priority="37" stopIfTrue="1"/>
  </conditionalFormatting>
  <conditionalFormatting sqref="D218">
    <cfRule type="duplicateValues" dxfId="35" priority="35" stopIfTrue="1"/>
  </conditionalFormatting>
  <conditionalFormatting sqref="D212 D214:D228 D230:D238 D240:D282 D92:D210 D7:D23 D45:D87 D25 D27:D34 D36:D43">
    <cfRule type="duplicateValues" dxfId="34" priority="39" stopIfTrue="1"/>
  </conditionalFormatting>
  <conditionalFormatting sqref="D211">
    <cfRule type="duplicateValues" dxfId="33" priority="34" stopIfTrue="1"/>
  </conditionalFormatting>
  <conditionalFormatting sqref="D213">
    <cfRule type="duplicateValues" dxfId="32" priority="33" stopIfTrue="1"/>
  </conditionalFormatting>
  <conditionalFormatting sqref="D229">
    <cfRule type="duplicateValues" dxfId="31" priority="32" stopIfTrue="1"/>
  </conditionalFormatting>
  <conditionalFormatting sqref="D263">
    <cfRule type="duplicateValues" dxfId="30" priority="31" stopIfTrue="1"/>
  </conditionalFormatting>
  <conditionalFormatting sqref="D257">
    <cfRule type="duplicateValues" dxfId="29" priority="30" stopIfTrue="1"/>
  </conditionalFormatting>
  <conditionalFormatting sqref="D256">
    <cfRule type="duplicateValues" dxfId="28" priority="29" stopIfTrue="1"/>
  </conditionalFormatting>
  <conditionalFormatting sqref="D240:D372 D92:D238 D7:D23 D45:D87 D25 D27:D34 D36:D43">
    <cfRule type="duplicateValues" dxfId="27" priority="28" stopIfTrue="1"/>
  </conditionalFormatting>
  <conditionalFormatting sqref="D240:D369 D92:D238 D7:D23 D45:D87 D25 D27:D34 D36:D43">
    <cfRule type="duplicateValues" dxfId="26" priority="27" stopIfTrue="1"/>
  </conditionalFormatting>
  <conditionalFormatting sqref="D265">
    <cfRule type="duplicateValues" dxfId="25" priority="26" stopIfTrue="1"/>
  </conditionalFormatting>
  <conditionalFormatting sqref="D264">
    <cfRule type="duplicateValues" dxfId="24" priority="25" stopIfTrue="1"/>
  </conditionalFormatting>
  <conditionalFormatting sqref="D265">
    <cfRule type="duplicateValues" dxfId="23" priority="24" stopIfTrue="1"/>
  </conditionalFormatting>
  <conditionalFormatting sqref="D264">
    <cfRule type="duplicateValues" dxfId="22" priority="23" stopIfTrue="1"/>
  </conditionalFormatting>
  <conditionalFormatting sqref="D258">
    <cfRule type="duplicateValues" dxfId="21" priority="22" stopIfTrue="1"/>
  </conditionalFormatting>
  <conditionalFormatting sqref="D257">
    <cfRule type="duplicateValues" dxfId="20" priority="21" stopIfTrue="1"/>
  </conditionalFormatting>
  <conditionalFormatting sqref="D266">
    <cfRule type="duplicateValues" dxfId="19" priority="20" stopIfTrue="1"/>
  </conditionalFormatting>
  <conditionalFormatting sqref="D265">
    <cfRule type="duplicateValues" dxfId="18" priority="19" stopIfTrue="1"/>
  </conditionalFormatting>
  <conditionalFormatting sqref="D239">
    <cfRule type="duplicateValues" dxfId="17" priority="18" stopIfTrue="1"/>
  </conditionalFormatting>
  <conditionalFormatting sqref="D239">
    <cfRule type="duplicateValues" dxfId="16" priority="17" stopIfTrue="1"/>
  </conditionalFormatting>
  <conditionalFormatting sqref="D239">
    <cfRule type="duplicateValues" dxfId="15" priority="16" stopIfTrue="1"/>
  </conditionalFormatting>
  <conditionalFormatting sqref="D88:D91">
    <cfRule type="duplicateValues" dxfId="14" priority="15" stopIfTrue="1"/>
  </conditionalFormatting>
  <conditionalFormatting sqref="D88:D91">
    <cfRule type="duplicateValues" dxfId="13" priority="14" stopIfTrue="1"/>
  </conditionalFormatting>
  <conditionalFormatting sqref="D88:D91">
    <cfRule type="duplicateValues" dxfId="12" priority="13" stopIfTrue="1"/>
  </conditionalFormatting>
  <conditionalFormatting sqref="D44">
    <cfRule type="duplicateValues" dxfId="11" priority="12" stopIfTrue="1"/>
  </conditionalFormatting>
  <conditionalFormatting sqref="D44">
    <cfRule type="duplicateValues" dxfId="10" priority="11" stopIfTrue="1"/>
  </conditionalFormatting>
  <conditionalFormatting sqref="D44">
    <cfRule type="duplicateValues" dxfId="9" priority="10" stopIfTrue="1"/>
  </conditionalFormatting>
  <conditionalFormatting sqref="D24">
    <cfRule type="duplicateValues" dxfId="8" priority="9" stopIfTrue="1"/>
  </conditionalFormatting>
  <conditionalFormatting sqref="D24">
    <cfRule type="duplicateValues" dxfId="7" priority="8" stopIfTrue="1"/>
  </conditionalFormatting>
  <conditionalFormatting sqref="D24">
    <cfRule type="duplicateValues" dxfId="6" priority="7" stopIfTrue="1"/>
  </conditionalFormatting>
  <conditionalFormatting sqref="D26">
    <cfRule type="duplicateValues" dxfId="5" priority="6" stopIfTrue="1"/>
  </conditionalFormatting>
  <conditionalFormatting sqref="D26">
    <cfRule type="duplicateValues" dxfId="4" priority="5" stopIfTrue="1"/>
  </conditionalFormatting>
  <conditionalFormatting sqref="D26">
    <cfRule type="duplicateValues" dxfId="3" priority="4" stopIfTrue="1"/>
  </conditionalFormatting>
  <conditionalFormatting sqref="D35">
    <cfRule type="duplicateValues" dxfId="2" priority="3" stopIfTrue="1"/>
  </conditionalFormatting>
  <conditionalFormatting sqref="D35">
    <cfRule type="duplicateValues" dxfId="1" priority="2" stopIfTrue="1"/>
  </conditionalFormatting>
  <conditionalFormatting sqref="D35">
    <cfRule type="duplicateValues" dxfId="0" priority="1" stopIfTrue="1"/>
  </conditionalFormatting>
  <pageMargins left="0.74803149606299213" right="0.74803149606299213" top="0.98425196850393704" bottom="0.98425196850393704" header="0.51181102362204722" footer="0.51181102362204722"/>
  <pageSetup paperSize="9" scale="96" orientation="landscape" r:id="rId1"/>
  <headerFooter alignWithMargins="0"/>
  <colBreaks count="1" manualBreakCount="1">
    <brk id="11" max="38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계산">
                <anchor moveWithCells="1" sizeWithCells="1">
                  <from>
                    <xdr:col>15</xdr:col>
                    <xdr:colOff>457200</xdr:colOff>
                    <xdr:row>0</xdr:row>
                    <xdr:rowOff>38100</xdr:rowOff>
                  </from>
                  <to>
                    <xdr:col>16</xdr:col>
                    <xdr:colOff>190500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/>
  <dimension ref="A1:R30"/>
  <sheetViews>
    <sheetView view="pageBreakPreview" zoomScale="115" zoomScaleNormal="100" zoomScaleSheetLayoutView="115" workbookViewId="0">
      <selection activeCell="J37" sqref="J37"/>
    </sheetView>
  </sheetViews>
  <sheetFormatPr defaultRowHeight="16.5"/>
  <cols>
    <col min="1" max="1" width="9" style="130" customWidth="1"/>
    <col min="2" max="2" width="9.44140625" style="130" customWidth="1"/>
    <col min="3" max="3" width="12.109375" style="130" customWidth="1"/>
    <col min="4" max="4" width="9.44140625" style="130" customWidth="1"/>
    <col min="5" max="6" width="12.109375" style="130" customWidth="1"/>
    <col min="7" max="7" width="14.77734375" style="130" customWidth="1"/>
    <col min="8" max="8" width="12.109375" style="130" customWidth="1"/>
    <col min="9" max="9" width="14.77734375" style="130" customWidth="1"/>
    <col min="10" max="16384" width="8.88671875" style="130"/>
  </cols>
  <sheetData>
    <row r="1" spans="1:18" ht="31.5">
      <c r="A1" s="234" t="s">
        <v>142</v>
      </c>
      <c r="B1" s="234"/>
      <c r="C1" s="234"/>
      <c r="D1" s="234"/>
      <c r="E1" s="234"/>
      <c r="F1" s="234"/>
      <c r="G1" s="234"/>
      <c r="H1" s="234"/>
      <c r="I1" s="234"/>
      <c r="J1" s="128"/>
      <c r="K1" s="129"/>
      <c r="L1" s="129"/>
      <c r="M1" s="129"/>
      <c r="N1" s="129"/>
      <c r="O1" s="129"/>
      <c r="P1" s="129"/>
      <c r="Q1" s="129"/>
      <c r="R1" s="129"/>
    </row>
    <row r="2" spans="1:18" ht="18.75">
      <c r="A2" s="245" t="s">
        <v>168</v>
      </c>
      <c r="B2" s="246"/>
      <c r="C2" s="246"/>
      <c r="D2" s="246"/>
      <c r="E2" s="246"/>
      <c r="F2" s="246"/>
      <c r="G2" s="246"/>
      <c r="H2" s="246"/>
      <c r="I2" s="246"/>
      <c r="J2" s="131"/>
    </row>
    <row r="3" spans="1:18">
      <c r="A3" s="242"/>
      <c r="B3" s="239" t="s">
        <v>131</v>
      </c>
      <c r="C3" s="240"/>
      <c r="D3" s="240"/>
      <c r="E3" s="240"/>
      <c r="F3" s="240"/>
      <c r="G3" s="240"/>
      <c r="H3" s="240"/>
      <c r="I3" s="241"/>
    </row>
    <row r="4" spans="1:18">
      <c r="A4" s="243"/>
      <c r="B4" s="239" t="s">
        <v>132</v>
      </c>
      <c r="C4" s="241"/>
      <c r="D4" s="239" t="s">
        <v>133</v>
      </c>
      <c r="E4" s="241"/>
      <c r="F4" s="235" t="s">
        <v>170</v>
      </c>
      <c r="G4" s="236"/>
      <c r="H4" s="235" t="s">
        <v>169</v>
      </c>
      <c r="I4" s="236"/>
    </row>
    <row r="5" spans="1:18">
      <c r="A5" s="244"/>
      <c r="B5" s="132" t="s">
        <v>134</v>
      </c>
      <c r="C5" s="132" t="s">
        <v>135</v>
      </c>
      <c r="D5" s="132" t="s">
        <v>134</v>
      </c>
      <c r="E5" s="132" t="s">
        <v>135</v>
      </c>
      <c r="F5" s="139" t="s">
        <v>134</v>
      </c>
      <c r="G5" s="139" t="s">
        <v>135</v>
      </c>
      <c r="H5" s="144" t="s">
        <v>134</v>
      </c>
      <c r="I5" s="144" t="s">
        <v>135</v>
      </c>
    </row>
    <row r="6" spans="1:18" ht="23.1" customHeight="1">
      <c r="A6" s="133" t="s">
        <v>49</v>
      </c>
      <c r="B6" s="134">
        <f>COUNTIFS(보상비조서!$C$5:$C$42,보상비집계표!A6,보상비조서!$F$5:$F$42,"&gt;0",보상비조서!$E$5:$E$42,"사유지")</f>
        <v>0</v>
      </c>
      <c r="C6" s="134">
        <f>COUNTIFS(보상비조서!$C$5:$C$42,보상비집계표!A6,보상비조서!$F$5:$F$42,"&gt;0",보상비조서!$E$5:$E$42,"국유지")</f>
        <v>0</v>
      </c>
      <c r="D6" s="135">
        <f>SUMIFS(보상비조서!$F$5:$F$42,보상비조서!$C$5:$C$42,보상비집계표!A6,보상비조서!$E$5:$E$42,"사유지")</f>
        <v>0</v>
      </c>
      <c r="E6" s="135">
        <f>SUMIFS(보상비조서!$F$5:$F$42,보상비조서!$C$5:$C$42,보상비집계표!A6,보상비조서!$E$5:$E$42,"국유지")</f>
        <v>0</v>
      </c>
      <c r="F6" s="135">
        <f>SUMIFS(보상비조서!$H$5:$H$42,보상비조서!$C$5:$C$42,보상비집계표!A6,보상비조서!$E$5:$E$42,"사유지")</f>
        <v>0</v>
      </c>
      <c r="G6" s="135">
        <f>SUMIFS(보상비조서!$H$5:$H$42,보상비조서!$C$5:$C$42,보상비집계표!A6,보상비조서!$E$5:$E$42,"국유지")</f>
        <v>0</v>
      </c>
      <c r="H6" s="135">
        <f>F6*2</f>
        <v>0</v>
      </c>
      <c r="I6" s="135">
        <f t="shared" ref="I6:I24" si="0">G6*3</f>
        <v>0</v>
      </c>
    </row>
    <row r="7" spans="1:18" ht="23.1" customHeight="1">
      <c r="A7" s="133" t="s">
        <v>50</v>
      </c>
      <c r="B7" s="134">
        <f>COUNTIFS(보상비조서!$C$5:$C$42,보상비집계표!A7,보상비조서!$F$5:$F$42,"&gt;0",보상비조서!$E$5:$E$42,"사유지")</f>
        <v>0</v>
      </c>
      <c r="C7" s="134">
        <f>COUNTIFS(보상비조서!$C$5:$C$42,보상비집계표!A7,보상비조서!$F$5:$F$42,"&gt;0",보상비조서!$E$5:$E$42,"국유지")</f>
        <v>0</v>
      </c>
      <c r="D7" s="135">
        <f>SUMIFS(보상비조서!$F$5:$F$42,보상비조서!$C$5:$C$42,보상비집계표!A7,보상비조서!$E$5:$E$42,"사유지")</f>
        <v>0</v>
      </c>
      <c r="E7" s="135">
        <f>SUMIFS(보상비조서!$F$5:$F$42,보상비조서!$C$5:$C$42,보상비집계표!A7,보상비조서!$E$5:$E$42,"국유지")</f>
        <v>0</v>
      </c>
      <c r="F7" s="135">
        <f>SUMIFS(보상비조서!$H$5:$H$42,보상비조서!$C$5:$C$42,보상비집계표!A7,보상비조서!$E$5:$E$42,"사유지")</f>
        <v>0</v>
      </c>
      <c r="G7" s="135">
        <f>SUMIFS(보상비조서!$H$5:$H$42,보상비조서!$C$5:$C$42,보상비집계표!A7,보상비조서!$E$5:$E$42,"국유지")</f>
        <v>0</v>
      </c>
      <c r="H7" s="135">
        <f>F7*2</f>
        <v>0</v>
      </c>
      <c r="I7" s="135">
        <f t="shared" si="0"/>
        <v>0</v>
      </c>
    </row>
    <row r="8" spans="1:18" ht="23.1" customHeight="1">
      <c r="A8" s="133" t="s">
        <v>52</v>
      </c>
      <c r="B8" s="134">
        <f>COUNTIFS(보상비조서!$C$5:$C$42,보상비집계표!A8,보상비조서!$F$5:$F$42,"&gt;0",보상비조서!$E$5:$E$42,"사유지")</f>
        <v>2</v>
      </c>
      <c r="C8" s="134">
        <f>COUNTIFS(보상비조서!$C$5:$C$42,보상비집계표!A8,보상비조서!$F$5:$F$42,"&gt;0",보상비조서!$E$5:$E$42,"국유지")</f>
        <v>0</v>
      </c>
      <c r="D8" s="135">
        <f>SUMIFS(보상비조서!$F$5:$F$42,보상비조서!$C$5:$C$42,보상비집계표!A8,보상비조서!$E$5:$E$42,"사유지")</f>
        <v>3790</v>
      </c>
      <c r="E8" s="135">
        <f>SUMIFS(보상비조서!$F$5:$F$42,보상비조서!$C$5:$C$42,보상비집계표!A8,보상비조서!$E$5:$E$42,"국유지")</f>
        <v>0</v>
      </c>
      <c r="F8" s="135">
        <f>SUMIFS(보상비조서!$H$5:$H$42,보상비조서!$C$5:$C$42,보상비집계표!A8,보상비조서!$E$5:$E$42,"사유지")</f>
        <v>0</v>
      </c>
      <c r="G8" s="135">
        <f>SUMIFS(보상비조서!$H$5:$H$42,보상비조서!$C$5:$C$42,보상비집계표!A8,보상비조서!$E$5:$E$42,"국유지")</f>
        <v>0</v>
      </c>
      <c r="H8" s="135">
        <f t="shared" ref="H8:H24" si="1">F8*3</f>
        <v>0</v>
      </c>
      <c r="I8" s="135">
        <f t="shared" si="0"/>
        <v>0</v>
      </c>
    </row>
    <row r="9" spans="1:18" ht="23.1" customHeight="1">
      <c r="A9" s="133" t="s">
        <v>53</v>
      </c>
      <c r="B9" s="134">
        <f>COUNTIFS(보상비조서!$C$5:$C$42,보상비집계표!A9,보상비조서!$F$5:$F$42,"&gt;0",보상비조서!$E$5:$E$42,"사유지")</f>
        <v>0</v>
      </c>
      <c r="C9" s="134">
        <f>COUNTIFS(보상비조서!$C$5:$C$42,보상비집계표!A9,보상비조서!$F$5:$F$42,"&gt;0",보상비조서!$E$5:$E$42,"국유지")</f>
        <v>0</v>
      </c>
      <c r="D9" s="135">
        <f>SUMIFS(보상비조서!$F$5:$F$42,보상비조서!$C$5:$C$42,보상비집계표!A9,보상비조서!$E$5:$E$42,"사유지")</f>
        <v>0</v>
      </c>
      <c r="E9" s="135">
        <f>SUMIFS(보상비조서!$F$5:$F$42,보상비조서!$C$5:$C$42,보상비집계표!A9,보상비조서!$E$5:$E$42,"국유지")</f>
        <v>0</v>
      </c>
      <c r="F9" s="135">
        <f>SUMIFS(보상비조서!$H$5:$H$42,보상비조서!$C$5:$C$42,보상비집계표!A9,보상비조서!$E$5:$E$42,"사유지")</f>
        <v>0</v>
      </c>
      <c r="G9" s="135">
        <f>SUMIFS(보상비조서!$H$5:$H$42,보상비조서!$C$5:$C$42,보상비집계표!A9,보상비조서!$E$5:$E$42,"국유지")</f>
        <v>0</v>
      </c>
      <c r="H9" s="135">
        <f>F9*2</f>
        <v>0</v>
      </c>
      <c r="I9" s="135">
        <f t="shared" si="0"/>
        <v>0</v>
      </c>
    </row>
    <row r="10" spans="1:18" ht="23.1" customHeight="1">
      <c r="A10" s="133" t="s">
        <v>55</v>
      </c>
      <c r="B10" s="134">
        <f>COUNTIFS(보상비조서!$C$5:$C$42,보상비집계표!A10,보상비조서!$F$5:$F$42,"&gt;0",보상비조서!$E$5:$E$42,"사유지")</f>
        <v>0</v>
      </c>
      <c r="C10" s="134">
        <f>COUNTIFS(보상비조서!$C$5:$C$42,보상비집계표!A10,보상비조서!$F$5:$F$42,"&gt;0",보상비조서!$E$5:$E$42,"국유지")</f>
        <v>0</v>
      </c>
      <c r="D10" s="135">
        <f>SUMIFS(보상비조서!$F$5:$F$42,보상비조서!$C$5:$C$42,보상비집계표!A10,보상비조서!$E$5:$E$42,"사유지")</f>
        <v>0</v>
      </c>
      <c r="E10" s="135">
        <f>SUMIFS(보상비조서!$F$5:$F$42,보상비조서!$C$5:$C$42,보상비집계표!A10,보상비조서!$E$5:$E$42,"국유지")</f>
        <v>0</v>
      </c>
      <c r="F10" s="135">
        <f>SUMIFS(보상비조서!$H$5:$H$42,보상비조서!$C$5:$C$42,보상비집계표!A10,보상비조서!$E$5:$E$42,"사유지")</f>
        <v>0</v>
      </c>
      <c r="G10" s="135">
        <f>SUMIFS(보상비조서!$H$5:$H$42,보상비조서!$C$5:$C$42,보상비집계표!A10,보상비조서!$E$5:$E$42,"국유지")</f>
        <v>0</v>
      </c>
      <c r="H10" s="135">
        <f>F10*2</f>
        <v>0</v>
      </c>
      <c r="I10" s="135">
        <f t="shared" si="0"/>
        <v>0</v>
      </c>
    </row>
    <row r="11" spans="1:18" ht="23.1" hidden="1" customHeight="1">
      <c r="A11" s="133" t="s">
        <v>57</v>
      </c>
      <c r="B11" s="134">
        <f>COUNTIFS(보상비조서!$C$5:$C$42,보상비집계표!A11,보상비조서!$F$5:$F$42,"&gt;0",보상비조서!$E$5:$E$42,"사유지")</f>
        <v>0</v>
      </c>
      <c r="C11" s="134">
        <f>COUNTIFS(보상비조서!$C$5:$C$42,보상비집계표!A11,보상비조서!$F$5:$F$42,"&gt;0",보상비조서!$E$5:$E$42,"국유지")</f>
        <v>0</v>
      </c>
      <c r="D11" s="135">
        <f>SUMIFS(보상비조서!$F$5:$F$42,보상비조서!$C$5:$C$42,보상비집계표!A11,보상비조서!$E$5:$E$42,"사유지")</f>
        <v>0</v>
      </c>
      <c r="E11" s="135">
        <f>SUMIFS(보상비조서!$F$5:$F$42,보상비조서!$C$5:$C$42,보상비집계표!A11,보상비조서!$E$5:$E$42,"국유지")</f>
        <v>0</v>
      </c>
      <c r="F11" s="135">
        <f>SUMIFS(보상비조서!$H$5:$H$42,보상비조서!$C$5:$C$42,보상비집계표!A11,보상비조서!$E$5:$E$42,"사유지")</f>
        <v>0</v>
      </c>
      <c r="G11" s="135">
        <f>SUMIFS(보상비조서!$H$5:$H$42,보상비조서!$C$5:$C$42,보상비집계표!A11,보상비조서!$E$5:$E$42,"국유지")</f>
        <v>0</v>
      </c>
      <c r="H11" s="135">
        <f t="shared" si="1"/>
        <v>0</v>
      </c>
      <c r="I11" s="135">
        <f t="shared" si="0"/>
        <v>0</v>
      </c>
    </row>
    <row r="12" spans="1:18" ht="23.1" customHeight="1">
      <c r="A12" s="133" t="s">
        <v>108</v>
      </c>
      <c r="B12" s="134">
        <f>COUNTIFS(보상비조서!$C$5:$C$42,보상비집계표!A12,보상비조서!$F$5:$F$42,"&gt;0",보상비조서!$E$5:$E$42,"사유지")</f>
        <v>0</v>
      </c>
      <c r="C12" s="134">
        <f>COUNTIFS(보상비조서!$C$5:$C$42,보상비집계표!A12,보상비조서!$F$5:$F$42,"&gt;0",보상비조서!$E$5:$E$42,"국유지")</f>
        <v>0</v>
      </c>
      <c r="D12" s="135">
        <f>SUMIFS(보상비조서!$F$5:$F$42,보상비조서!$C$5:$C$42,보상비집계표!A12,보상비조서!$E$5:$E$42,"사유지")</f>
        <v>0</v>
      </c>
      <c r="E12" s="135">
        <f>SUMIFS(보상비조서!$F$5:$F$42,보상비조서!$C$5:$C$42,보상비집계표!A12,보상비조서!$E$5:$E$42,"국유지")</f>
        <v>0</v>
      </c>
      <c r="F12" s="135">
        <f>SUMIFS(보상비조서!$H$5:$H$42,보상비조서!$C$5:$C$42,보상비집계표!A12,보상비조서!$E$5:$E$42,"사유지")</f>
        <v>0</v>
      </c>
      <c r="G12" s="135">
        <f>SUMIFS(보상비조서!$H$5:$H$42,보상비조서!$C$5:$C$42,보상비집계표!A12,보상비조서!$E$5:$E$42,"국유지")</f>
        <v>0</v>
      </c>
      <c r="H12" s="135">
        <f>F12*2</f>
        <v>0</v>
      </c>
      <c r="I12" s="135">
        <f t="shared" si="0"/>
        <v>0</v>
      </c>
    </row>
    <row r="13" spans="1:18" ht="23.1" hidden="1" customHeight="1">
      <c r="A13" s="133" t="s">
        <v>153</v>
      </c>
      <c r="B13" s="134">
        <f>COUNTIFS(보상비조서!$C$5:$C$42,보상비집계표!A13,보상비조서!$F$5:$F$42,"&gt;0",보상비조서!$E$5:$E$42,"사유지")</f>
        <v>0</v>
      </c>
      <c r="C13" s="134">
        <f>COUNTIFS(보상비조서!$C$5:$C$42,보상비집계표!A13,보상비조서!$F$5:$F$42,"&gt;0",보상비조서!$E$5:$E$42,"국유지")</f>
        <v>0</v>
      </c>
      <c r="D13" s="135">
        <f>SUMIFS(보상비조서!$F$5:$F$42,보상비조서!$C$5:$C$42,보상비집계표!A13,보상비조서!$E$5:$E$42,"사유지")</f>
        <v>0</v>
      </c>
      <c r="E13" s="135">
        <f>SUMIFS(보상비조서!$F$5:$F$42,보상비조서!$C$5:$C$42,보상비집계표!A13,보상비조서!$E$5:$E$42,"국유지")</f>
        <v>0</v>
      </c>
      <c r="F13" s="135">
        <f>SUMIFS(보상비조서!$H$5:$H$42,보상비조서!$C$5:$C$42,보상비집계표!A13,보상비조서!$E$5:$E$42,"사유지")</f>
        <v>0</v>
      </c>
      <c r="G13" s="135">
        <f>SUMIFS(보상비조서!$H$5:$H$42,보상비조서!$C$5:$C$42,보상비집계표!A13,보상비조서!$E$5:$E$42,"국유지")</f>
        <v>0</v>
      </c>
      <c r="H13" s="135">
        <f t="shared" si="1"/>
        <v>0</v>
      </c>
      <c r="I13" s="135">
        <f t="shared" si="0"/>
        <v>0</v>
      </c>
    </row>
    <row r="14" spans="1:18" ht="23.1" hidden="1" customHeight="1">
      <c r="A14" s="133" t="s">
        <v>60</v>
      </c>
      <c r="B14" s="134">
        <f>COUNTIFS(보상비조서!$C$5:$C$42,보상비집계표!A14,보상비조서!$F$5:$F$42,"&gt;0",보상비조서!$E$5:$E$42,"사유지")</f>
        <v>0</v>
      </c>
      <c r="C14" s="134">
        <f>COUNTIFS(보상비조서!$C$5:$C$42,보상비집계표!A14,보상비조서!$F$5:$F$42,"&gt;0",보상비조서!$E$5:$E$42,"국유지")</f>
        <v>0</v>
      </c>
      <c r="D14" s="135">
        <f>SUMIFS(보상비조서!$F$5:$F$42,보상비조서!$C$5:$C$42,보상비집계표!A14,보상비조서!$E$5:$E$42,"사유지")</f>
        <v>0</v>
      </c>
      <c r="E14" s="135">
        <f>SUMIFS(보상비조서!$F$5:$F$42,보상비조서!$C$5:$C$42,보상비집계표!A14,보상비조서!$E$5:$E$42,"국유지")</f>
        <v>0</v>
      </c>
      <c r="F14" s="135">
        <f>SUMIFS(보상비조서!$H$5:$H$42,보상비조서!$C$5:$C$42,보상비집계표!A14,보상비조서!$E$5:$E$42,"사유지")</f>
        <v>0</v>
      </c>
      <c r="G14" s="135">
        <f>SUMIFS(보상비조서!$H$5:$H$42,보상비조서!$C$5:$C$42,보상비집계표!A14,보상비조서!$E$5:$E$42,"국유지")</f>
        <v>0</v>
      </c>
      <c r="H14" s="135">
        <f t="shared" si="1"/>
        <v>0</v>
      </c>
      <c r="I14" s="135">
        <f t="shared" si="0"/>
        <v>0</v>
      </c>
    </row>
    <row r="15" spans="1:18" ht="23.1" customHeight="1">
      <c r="A15" s="133" t="s">
        <v>109</v>
      </c>
      <c r="B15" s="134">
        <f>COUNTIFS(보상비조서!$C$5:$C$42,보상비집계표!A15,보상비조서!$F$5:$F$42,"&gt;0",보상비조서!$E$5:$E$42,"사유지")</f>
        <v>0</v>
      </c>
      <c r="C15" s="134">
        <f>COUNTIFS(보상비조서!$C$5:$C$42,보상비집계표!A15,보상비조서!$F$5:$F$42,"&gt;0",보상비조서!$E$5:$E$42,"국유지")</f>
        <v>0</v>
      </c>
      <c r="D15" s="135">
        <f>SUMIFS(보상비조서!$F$5:$F$42,보상비조서!$C$5:$C$42,보상비집계표!A15,보상비조서!$E$5:$E$42,"사유지")</f>
        <v>0</v>
      </c>
      <c r="E15" s="135">
        <f>SUMIFS(보상비조서!$F$5:$F$42,보상비조서!$C$5:$C$42,보상비집계표!A15,보상비조서!$E$5:$E$42,"국유지")</f>
        <v>0</v>
      </c>
      <c r="F15" s="135">
        <f>SUMIFS(보상비조서!$H$5:$H$42,보상비조서!$C$5:$C$42,보상비집계표!A15,보상비조서!$E$5:$E$42,"사유지")</f>
        <v>0</v>
      </c>
      <c r="G15" s="135">
        <f>SUMIFS(보상비조서!$H$5:$H$42,보상비조서!$C$5:$C$42,보상비집계표!A15,보상비조서!$E$5:$E$42,"국유지")</f>
        <v>0</v>
      </c>
      <c r="H15" s="135">
        <f t="shared" si="1"/>
        <v>0</v>
      </c>
      <c r="I15" s="135">
        <f t="shared" si="0"/>
        <v>0</v>
      </c>
    </row>
    <row r="16" spans="1:18" ht="23.1" hidden="1" customHeight="1">
      <c r="A16" s="133" t="s">
        <v>136</v>
      </c>
      <c r="B16" s="134">
        <f>COUNTIFS(보상비조서!$C$5:$C$42,보상비집계표!A16,보상비조서!$F$5:$F$42,"&gt;0",보상비조서!$E$5:$E$42,"사유지")</f>
        <v>0</v>
      </c>
      <c r="C16" s="134">
        <f>COUNTIFS(보상비조서!$C$5:$C$42,보상비집계표!A16,보상비조서!$F$5:$F$42,"&gt;0",보상비조서!$E$5:$E$42,"국유지")</f>
        <v>0</v>
      </c>
      <c r="D16" s="135">
        <f>SUMIFS(보상비조서!$F$5:$F$42,보상비조서!$C$5:$C$42,보상비집계표!A16,보상비조서!$E$5:$E$42,"사유지")</f>
        <v>0</v>
      </c>
      <c r="E16" s="135">
        <f>SUMIFS(보상비조서!$F$5:$F$42,보상비조서!$C$5:$C$42,보상비집계표!A16,보상비조서!$E$5:$E$42,"국유지")</f>
        <v>0</v>
      </c>
      <c r="F16" s="135">
        <f>SUMIFS(보상비조서!$H$5:$H$42,보상비조서!$C$5:$C$42,보상비집계표!A16,보상비조서!$E$5:$E$42,"사유지")</f>
        <v>0</v>
      </c>
      <c r="G16" s="135">
        <f>SUMIFS(보상비조서!$H$5:$H$42,보상비조서!$C$5:$C$42,보상비집계표!A16,보상비조서!$E$5:$E$42,"국유지")</f>
        <v>0</v>
      </c>
      <c r="H16" s="135">
        <f t="shared" si="1"/>
        <v>0</v>
      </c>
      <c r="I16" s="135">
        <f t="shared" si="0"/>
        <v>0</v>
      </c>
    </row>
    <row r="17" spans="1:9" ht="23.1" hidden="1" customHeight="1">
      <c r="A17" s="133" t="s">
        <v>137</v>
      </c>
      <c r="B17" s="134">
        <f>COUNTIFS(보상비조서!$C$5:$C$42,보상비집계표!A17,보상비조서!$F$5:$F$42,"&gt;0",보상비조서!$E$5:$E$42,"사유지")</f>
        <v>0</v>
      </c>
      <c r="C17" s="134">
        <f>COUNTIFS(보상비조서!$C$5:$C$42,보상비집계표!A17,보상비조서!$F$5:$F$42,"&gt;0",보상비조서!$E$5:$E$42,"국유지")</f>
        <v>0</v>
      </c>
      <c r="D17" s="135">
        <f>SUMIFS(보상비조서!$F$5:$F$42,보상비조서!$C$5:$C$42,보상비집계표!A17,보상비조서!$E$5:$E$42,"사유지")</f>
        <v>0</v>
      </c>
      <c r="E17" s="135">
        <f>SUMIFS(보상비조서!$F$5:$F$42,보상비조서!$C$5:$C$42,보상비집계표!A17,보상비조서!$E$5:$E$42,"국유지")</f>
        <v>0</v>
      </c>
      <c r="F17" s="135">
        <f>SUMIFS(보상비조서!$H$5:$H$42,보상비조서!$C$5:$C$42,보상비집계표!A17,보상비조서!$E$5:$E$42,"사유지")</f>
        <v>0</v>
      </c>
      <c r="G17" s="135">
        <f>SUMIFS(보상비조서!$H$5:$H$42,보상비조서!$C$5:$C$42,보상비집계표!A17,보상비조서!$E$5:$E$42,"국유지")</f>
        <v>0</v>
      </c>
      <c r="H17" s="135">
        <f t="shared" si="1"/>
        <v>0</v>
      </c>
      <c r="I17" s="135">
        <f t="shared" si="0"/>
        <v>0</v>
      </c>
    </row>
    <row r="18" spans="1:9" ht="23.1" hidden="1" customHeight="1">
      <c r="A18" s="133" t="s">
        <v>138</v>
      </c>
      <c r="B18" s="134">
        <f>COUNTIFS(보상비조서!$C$5:$C$42,보상비집계표!A18,보상비조서!$F$5:$F$42,"&gt;0",보상비조서!$E$5:$E$42,"사유지")</f>
        <v>0</v>
      </c>
      <c r="C18" s="134">
        <f>COUNTIFS(보상비조서!$C$5:$C$42,보상비집계표!A18,보상비조서!$F$5:$F$42,"&gt;0",보상비조서!$E$5:$E$42,"국유지")</f>
        <v>0</v>
      </c>
      <c r="D18" s="135">
        <f>SUMIFS(보상비조서!$F$5:$F$42,보상비조서!$C$5:$C$42,보상비집계표!A18,보상비조서!$E$5:$E$42,"사유지")</f>
        <v>0</v>
      </c>
      <c r="E18" s="135">
        <f>SUMIFS(보상비조서!$F$5:$F$42,보상비조서!$C$5:$C$42,보상비집계표!A18,보상비조서!$E$5:$E$42,"국유지")</f>
        <v>0</v>
      </c>
      <c r="F18" s="135">
        <f>SUMIFS(보상비조서!$H$5:$H$42,보상비조서!$C$5:$C$42,보상비집계표!A18,보상비조서!$E$5:$E$42,"사유지")</f>
        <v>0</v>
      </c>
      <c r="G18" s="135">
        <f>SUMIFS(보상비조서!$H$5:$H$42,보상비조서!$C$5:$C$42,보상비집계표!A18,보상비조서!$E$5:$E$42,"국유지")</f>
        <v>0</v>
      </c>
      <c r="H18" s="135">
        <f t="shared" si="1"/>
        <v>0</v>
      </c>
      <c r="I18" s="135">
        <f t="shared" si="0"/>
        <v>0</v>
      </c>
    </row>
    <row r="19" spans="1:9" ht="23.1" hidden="1" customHeight="1">
      <c r="A19" s="133" t="s">
        <v>139</v>
      </c>
      <c r="B19" s="134">
        <f>COUNTIFS(보상비조서!$C$5:$C$42,보상비집계표!A19,보상비조서!$F$5:$F$42,"&gt;0",보상비조서!$E$5:$E$42,"사유지")</f>
        <v>0</v>
      </c>
      <c r="C19" s="134">
        <f>COUNTIFS(보상비조서!$C$5:$C$42,보상비집계표!A19,보상비조서!$F$5:$F$42,"&gt;0",보상비조서!$E$5:$E$42,"국유지")</f>
        <v>0</v>
      </c>
      <c r="D19" s="135">
        <f>SUMIFS(보상비조서!$F$5:$F$42,보상비조서!$C$5:$C$42,보상비집계표!A19,보상비조서!$E$5:$E$42,"사유지")</f>
        <v>0</v>
      </c>
      <c r="E19" s="135">
        <f>SUMIFS(보상비조서!$F$5:$F$42,보상비조서!$C$5:$C$42,보상비집계표!A19,보상비조서!$E$5:$E$42,"국유지")</f>
        <v>0</v>
      </c>
      <c r="F19" s="135">
        <f>SUMIFS(보상비조서!$H$5:$H$42,보상비조서!$C$5:$C$42,보상비집계표!A19,보상비조서!$E$5:$E$42,"사유지")</f>
        <v>0</v>
      </c>
      <c r="G19" s="135">
        <f>SUMIFS(보상비조서!$H$5:$H$42,보상비조서!$C$5:$C$42,보상비집계표!A19,보상비조서!$E$5:$E$42,"국유지")</f>
        <v>0</v>
      </c>
      <c r="H19" s="135">
        <f t="shared" si="1"/>
        <v>0</v>
      </c>
      <c r="I19" s="135">
        <f t="shared" si="0"/>
        <v>0</v>
      </c>
    </row>
    <row r="20" spans="1:9" ht="23.1" customHeight="1">
      <c r="A20" s="133" t="s">
        <v>154</v>
      </c>
      <c r="B20" s="134">
        <f>COUNTIFS(보상비조서!$C$5:$C$42,보상비집계표!A20,보상비조서!$F$5:$F$42,"&gt;0",보상비조서!$E$5:$E$42,"사유지")</f>
        <v>0</v>
      </c>
      <c r="C20" s="134">
        <f>COUNTIFS(보상비조서!$C$5:$C$42,보상비집계표!A20,보상비조서!$F$5:$F$42,"&gt;0",보상비조서!$E$5:$E$42,"국유지")</f>
        <v>0</v>
      </c>
      <c r="D20" s="135">
        <f>SUMIFS(보상비조서!$F$5:$F$42,보상비조서!$C$5:$C$42,보상비집계표!A20,보상비조서!$E$5:$E$42,"사유지")</f>
        <v>0</v>
      </c>
      <c r="E20" s="135">
        <f>SUMIFS(보상비조서!$F$5:$F$42,보상비조서!$C$5:$C$42,보상비집계표!A20,보상비조서!$E$5:$E$42,"국유지")</f>
        <v>0</v>
      </c>
      <c r="F20" s="135">
        <f>SUMIFS(보상비조서!$H$5:$H$42,보상비조서!$C$5:$C$42,보상비집계표!A20,보상비조서!$E$5:$E$42,"사유지")</f>
        <v>0</v>
      </c>
      <c r="G20" s="135">
        <f>SUMIFS(보상비조서!$H$5:$H$42,보상비조서!$C$5:$C$42,보상비집계표!A20,보상비조서!$E$5:$E$42,"국유지")</f>
        <v>0</v>
      </c>
      <c r="H20" s="135">
        <f t="shared" si="1"/>
        <v>0</v>
      </c>
      <c r="I20" s="135">
        <f t="shared" si="0"/>
        <v>0</v>
      </c>
    </row>
    <row r="21" spans="1:9" ht="23.1" hidden="1" customHeight="1">
      <c r="A21" s="133" t="s">
        <v>155</v>
      </c>
      <c r="B21" s="134">
        <f>COUNTIFS(보상비조서!$C$5:$C$42,보상비집계표!A21,보상비조서!$F$5:$F$42,"&gt;0",보상비조서!$E$5:$E$42,"사유지")</f>
        <v>0</v>
      </c>
      <c r="C21" s="134">
        <f>COUNTIFS(보상비조서!$C$5:$C$42,보상비집계표!A21,보상비조서!$F$5:$F$42,"&gt;0",보상비조서!$E$5:$E$42,"국유지")</f>
        <v>0</v>
      </c>
      <c r="D21" s="135">
        <f>SUMIFS(보상비조서!$F$5:$F$42,보상비조서!$C$5:$C$42,보상비집계표!A21,보상비조서!$E$5:$E$42,"사유지")</f>
        <v>0</v>
      </c>
      <c r="E21" s="135">
        <f>SUMIFS(보상비조서!$F$5:$F$42,보상비조서!$C$5:$C$42,보상비집계표!A21,보상비조서!$E$5:$E$42,"국유지")</f>
        <v>0</v>
      </c>
      <c r="F21" s="135">
        <f>SUMIFS(보상비조서!$H$5:$H$42,보상비조서!$C$5:$C$42,보상비집계표!A21,보상비조서!$E$5:$E$42,"사유지")</f>
        <v>0</v>
      </c>
      <c r="G21" s="135">
        <f>SUMIFS(보상비조서!$H$5:$H$42,보상비조서!$C$5:$C$42,보상비집계표!A21,보상비조서!$E$5:$E$42,"국유지")</f>
        <v>0</v>
      </c>
      <c r="H21" s="135">
        <f t="shared" si="1"/>
        <v>0</v>
      </c>
      <c r="I21" s="135">
        <f t="shared" si="0"/>
        <v>0</v>
      </c>
    </row>
    <row r="22" spans="1:9" ht="23.1" hidden="1" customHeight="1">
      <c r="A22" s="133" t="s">
        <v>156</v>
      </c>
      <c r="B22" s="134">
        <f>COUNTIFS(보상비조서!$C$5:$C$42,보상비집계표!A22,보상비조서!$F$5:$F$42,"&gt;0",보상비조서!$E$5:$E$42,"사유지")</f>
        <v>0</v>
      </c>
      <c r="C22" s="134">
        <f>COUNTIFS(보상비조서!$C$5:$C$42,보상비집계표!A22,보상비조서!$F$5:$F$42,"&gt;0",보상비조서!$E$5:$E$42,"국유지")</f>
        <v>0</v>
      </c>
      <c r="D22" s="135">
        <f>SUMIFS(보상비조서!$F$5:$F$42,보상비조서!$C$5:$C$42,보상비집계표!A22,보상비조서!$E$5:$E$42,"사유지")</f>
        <v>0</v>
      </c>
      <c r="E22" s="135">
        <f>SUMIFS(보상비조서!$F$5:$F$42,보상비조서!$C$5:$C$42,보상비집계표!A22,보상비조서!$E$5:$E$42,"국유지")</f>
        <v>0</v>
      </c>
      <c r="F22" s="135">
        <f>SUMIFS(보상비조서!$H$5:$H$42,보상비조서!$C$5:$C$42,보상비집계표!A22,보상비조서!$E$5:$E$42,"사유지")</f>
        <v>0</v>
      </c>
      <c r="G22" s="135">
        <f>SUMIFS(보상비조서!$H$5:$H$42,보상비조서!$C$5:$C$42,보상비집계표!A22,보상비조서!$E$5:$E$42,"국유지")</f>
        <v>0</v>
      </c>
      <c r="H22" s="135">
        <f t="shared" si="1"/>
        <v>0</v>
      </c>
      <c r="I22" s="135">
        <f t="shared" si="0"/>
        <v>0</v>
      </c>
    </row>
    <row r="23" spans="1:9" ht="23.1" hidden="1" customHeight="1">
      <c r="A23" s="133" t="s">
        <v>157</v>
      </c>
      <c r="B23" s="134">
        <f>COUNTIFS(보상비조서!$C$5:$C$42,보상비집계표!A23,보상비조서!$F$5:$F$42,"&gt;0",보상비조서!$E$5:$E$42,"사유지")</f>
        <v>0</v>
      </c>
      <c r="C23" s="134">
        <f>COUNTIFS(보상비조서!$C$5:$C$42,보상비집계표!A23,보상비조서!$F$5:$F$42,"&gt;0",보상비조서!$E$5:$E$42,"국유지")</f>
        <v>0</v>
      </c>
      <c r="D23" s="135">
        <f>SUMIFS(보상비조서!$F$5:$F$42,보상비조서!$C$5:$C$42,보상비집계표!A23,보상비조서!$E$5:$E$42,"사유지")</f>
        <v>0</v>
      </c>
      <c r="E23" s="135">
        <f>SUMIFS(보상비조서!$F$5:$F$42,보상비조서!$C$5:$C$42,보상비집계표!A23,보상비조서!$E$5:$E$42,"국유지")</f>
        <v>0</v>
      </c>
      <c r="F23" s="135">
        <f>SUMIFS(보상비조서!$H$5:$H$42,보상비조서!$C$5:$C$42,보상비집계표!A23,보상비조서!$E$5:$E$42,"사유지")</f>
        <v>0</v>
      </c>
      <c r="G23" s="135">
        <f>SUMIFS(보상비조서!$H$5:$H$42,보상비조서!$C$5:$C$42,보상비집계표!A23,보상비조서!$E$5:$E$42,"국유지")</f>
        <v>0</v>
      </c>
      <c r="H23" s="135">
        <f t="shared" si="1"/>
        <v>0</v>
      </c>
      <c r="I23" s="135">
        <f t="shared" si="0"/>
        <v>0</v>
      </c>
    </row>
    <row r="24" spans="1:9" ht="23.1" hidden="1" customHeight="1">
      <c r="A24" s="133" t="s">
        <v>158</v>
      </c>
      <c r="B24" s="134">
        <f>COUNTIFS(보상비조서!$C$5:$C$42,보상비집계표!A24,보상비조서!$F$5:$F$42,"&gt;0",보상비조서!$E$5:$E$42,"사유지")</f>
        <v>0</v>
      </c>
      <c r="C24" s="134">
        <f>COUNTIFS(보상비조서!$C$5:$C$42,보상비집계표!A24,보상비조서!$F$5:$F$42,"&gt;0",보상비조서!$E$5:$E$42,"국유지")</f>
        <v>0</v>
      </c>
      <c r="D24" s="135">
        <f>SUMIFS(보상비조서!$F$5:$F$42,보상비조서!$C$5:$C$42,보상비집계표!A24,보상비조서!$E$5:$E$42,"사유지")</f>
        <v>0</v>
      </c>
      <c r="E24" s="135">
        <f>SUMIFS(보상비조서!$F$5:$F$42,보상비조서!$C$5:$C$42,보상비집계표!A24,보상비조서!$E$5:$E$42,"국유지")</f>
        <v>0</v>
      </c>
      <c r="F24" s="135">
        <f>SUMIFS(보상비조서!$H$5:$H$42,보상비조서!$C$5:$C$42,보상비집계표!A24,보상비조서!$E$5:$E$42,"사유지")</f>
        <v>0</v>
      </c>
      <c r="G24" s="135">
        <f>SUMIFS(보상비조서!$H$5:$H$42,보상비조서!$C$5:$C$42,보상비집계표!A24,보상비조서!$E$5:$E$42,"국유지")</f>
        <v>0</v>
      </c>
      <c r="H24" s="135">
        <f t="shared" si="1"/>
        <v>0</v>
      </c>
      <c r="I24" s="135">
        <f t="shared" si="0"/>
        <v>0</v>
      </c>
    </row>
    <row r="25" spans="1:9" ht="24.95" customHeight="1">
      <c r="A25" s="133" t="s">
        <v>140</v>
      </c>
      <c r="B25" s="135">
        <f t="shared" ref="B25:G25" si="2">SUM(B6:B24)</f>
        <v>2</v>
      </c>
      <c r="C25" s="135">
        <f t="shared" si="2"/>
        <v>0</v>
      </c>
      <c r="D25" s="135">
        <f t="shared" si="2"/>
        <v>3790</v>
      </c>
      <c r="E25" s="135">
        <f t="shared" si="2"/>
        <v>0</v>
      </c>
      <c r="F25" s="135">
        <f t="shared" si="2"/>
        <v>0</v>
      </c>
      <c r="G25" s="135">
        <f t="shared" si="2"/>
        <v>0</v>
      </c>
      <c r="H25" s="135">
        <f>SUM(H6:H24)</f>
        <v>0</v>
      </c>
      <c r="I25" s="135">
        <f>SUM(I6:I24)</f>
        <v>0</v>
      </c>
    </row>
    <row r="26" spans="1:9" ht="24.95" customHeight="1">
      <c r="A26" s="133" t="s">
        <v>141</v>
      </c>
      <c r="B26" s="237">
        <f>B25+C25</f>
        <v>2</v>
      </c>
      <c r="C26" s="238"/>
      <c r="D26" s="237">
        <f>D25+E25</f>
        <v>3790</v>
      </c>
      <c r="E26" s="238"/>
      <c r="F26" s="237">
        <f>ROUND(SUM(F25+G25),-6)</f>
        <v>0</v>
      </c>
      <c r="G26" s="238"/>
      <c r="H26" s="237">
        <f>ROUND(SUM(H25+I25),-6)</f>
        <v>0</v>
      </c>
      <c r="I26" s="238"/>
    </row>
    <row r="27" spans="1:9">
      <c r="G27" s="136"/>
    </row>
    <row r="30" spans="1:9">
      <c r="G30" s="136"/>
    </row>
  </sheetData>
  <mergeCells count="12">
    <mergeCell ref="A1:I1"/>
    <mergeCell ref="H4:I4"/>
    <mergeCell ref="H26:I26"/>
    <mergeCell ref="B3:I3"/>
    <mergeCell ref="D4:E4"/>
    <mergeCell ref="F4:G4"/>
    <mergeCell ref="F26:G26"/>
    <mergeCell ref="B26:C26"/>
    <mergeCell ref="D26:E26"/>
    <mergeCell ref="A3:A5"/>
    <mergeCell ref="B4:C4"/>
    <mergeCell ref="A2:I2"/>
  </mergeCells>
  <phoneticPr fontId="2" type="noConversion"/>
  <printOptions horizontalCentered="1"/>
  <pageMargins left="0.70866141732283472" right="0.70866141732283472" top="0.74803149606299213" bottom="0.59055118110236227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/>
  <dimension ref="A1:I44"/>
  <sheetViews>
    <sheetView view="pageBreakPreview" topLeftCell="A26" zoomScale="85" zoomScaleNormal="100" zoomScaleSheetLayoutView="85" workbookViewId="0">
      <selection activeCell="J37" sqref="J37"/>
    </sheetView>
  </sheetViews>
  <sheetFormatPr defaultRowHeight="13.5"/>
  <cols>
    <col min="2" max="2" width="8.6640625" bestFit="1" customWidth="1"/>
    <col min="8" max="8" width="12.44140625" bestFit="1" customWidth="1"/>
  </cols>
  <sheetData>
    <row r="1" spans="1:9" s="124" customFormat="1" ht="38.25" customHeight="1">
      <c r="A1" s="249" t="s">
        <v>121</v>
      </c>
      <c r="B1" s="249"/>
      <c r="C1" s="249"/>
      <c r="D1" s="249"/>
      <c r="E1" s="249"/>
      <c r="F1" s="249"/>
      <c r="G1" s="249"/>
      <c r="H1" s="249"/>
    </row>
    <row r="2" spans="1:9" s="124" customFormat="1" ht="21.75" customHeight="1">
      <c r="A2" s="208" t="str">
        <f>공사명</f>
        <v>만길지구 급경사지 붕괴위험지역 정비사업</v>
      </c>
      <c r="B2" s="208"/>
      <c r="C2" s="208"/>
      <c r="D2" s="208"/>
      <c r="E2" s="208"/>
      <c r="F2" s="208"/>
      <c r="G2" s="208"/>
      <c r="H2" s="208"/>
    </row>
    <row r="3" spans="1:9" s="124" customFormat="1" ht="16.5">
      <c r="A3" s="247" t="s">
        <v>122</v>
      </c>
      <c r="B3" s="247" t="s">
        <v>123</v>
      </c>
      <c r="C3" s="247" t="s">
        <v>124</v>
      </c>
      <c r="D3" s="247" t="s">
        <v>125</v>
      </c>
      <c r="E3" s="247" t="s">
        <v>126</v>
      </c>
      <c r="F3" s="247" t="s">
        <v>127</v>
      </c>
      <c r="G3" s="250" t="s">
        <v>128</v>
      </c>
      <c r="H3" s="250"/>
    </row>
    <row r="4" spans="1:9" s="124" customFormat="1" ht="16.5">
      <c r="A4" s="248"/>
      <c r="B4" s="248"/>
      <c r="C4" s="248"/>
      <c r="D4" s="248"/>
      <c r="E4" s="248"/>
      <c r="F4" s="248"/>
      <c r="G4" s="125" t="s">
        <v>129</v>
      </c>
      <c r="H4" s="125" t="s">
        <v>130</v>
      </c>
    </row>
    <row r="5" spans="1:9" s="124" customFormat="1" ht="16.5">
      <c r="A5" s="142">
        <f>ROW()-4</f>
        <v>1</v>
      </c>
      <c r="B5" s="146" t="str">
        <f t="shared" ref="B5:B40" si="0">VLOOKUP($A5,코드,3,FALSE)</f>
        <v>산 99 임</v>
      </c>
      <c r="C5" s="142" t="str">
        <f t="shared" ref="C5:C40" si="1">VLOOKUP($A5,코드,11,FALSE)</f>
        <v>임야</v>
      </c>
      <c r="D5" s="142">
        <f t="shared" ref="D5:D40" si="2">VLOOKUP($A5,코드,5,FALSE)</f>
        <v>11204</v>
      </c>
      <c r="E5" s="142" t="str">
        <f>IF(I5=1,"사유지","국유지")</f>
        <v>사유지</v>
      </c>
      <c r="F5" s="142">
        <f t="shared" ref="F5:F40" si="3">VLOOKUP($A5,코드,10,FALSE)</f>
        <v>3720</v>
      </c>
      <c r="G5" s="145">
        <f t="shared" ref="G5:G40" si="4">VLOOKUP($A5,코드,18,FALSE)</f>
        <v>0</v>
      </c>
      <c r="H5" s="126">
        <f t="shared" ref="H5" si="5">F5*G5</f>
        <v>0</v>
      </c>
      <c r="I5" s="127">
        <f t="shared" ref="I5:I40" si="6">VLOOKUP($A5,코드,12,FALSE)</f>
        <v>1</v>
      </c>
    </row>
    <row r="6" spans="1:9" s="124" customFormat="1" ht="16.5">
      <c r="A6" s="194">
        <f t="shared" ref="A6:A40" si="7">ROW()-4</f>
        <v>2</v>
      </c>
      <c r="B6" s="146" t="str">
        <f t="shared" si="0"/>
        <v>산 98 임</v>
      </c>
      <c r="C6" s="194" t="str">
        <f t="shared" si="1"/>
        <v>임야</v>
      </c>
      <c r="D6" s="194">
        <f t="shared" si="2"/>
        <v>12215</v>
      </c>
      <c r="E6" s="194" t="str">
        <f t="shared" ref="E6:E40" si="8">IF(I6=1,"사유지","국유지")</f>
        <v>사유지</v>
      </c>
      <c r="F6" s="194">
        <f t="shared" si="3"/>
        <v>70</v>
      </c>
      <c r="G6" s="145">
        <f t="shared" si="4"/>
        <v>0</v>
      </c>
      <c r="H6" s="126">
        <f t="shared" ref="H6:H40" si="9">F6*G6</f>
        <v>0</v>
      </c>
      <c r="I6" s="127">
        <f t="shared" si="6"/>
        <v>1</v>
      </c>
    </row>
    <row r="7" spans="1:9" s="124" customFormat="1" ht="16.5">
      <c r="A7" s="194">
        <f t="shared" si="7"/>
        <v>3</v>
      </c>
      <c r="B7" s="146">
        <f t="shared" si="0"/>
        <v>0</v>
      </c>
      <c r="C7" s="194" t="str">
        <f t="shared" si="1"/>
        <v/>
      </c>
      <c r="D7" s="194">
        <f t="shared" si="2"/>
        <v>0</v>
      </c>
      <c r="E7" s="194" t="str">
        <f t="shared" si="8"/>
        <v>국유지</v>
      </c>
      <c r="F7" s="194">
        <f t="shared" si="3"/>
        <v>0</v>
      </c>
      <c r="G7" s="145">
        <f t="shared" si="4"/>
        <v>0</v>
      </c>
      <c r="H7" s="126">
        <f t="shared" si="9"/>
        <v>0</v>
      </c>
      <c r="I7" s="127" t="str">
        <f t="shared" si="6"/>
        <v/>
      </c>
    </row>
    <row r="8" spans="1:9" s="124" customFormat="1" ht="16.5">
      <c r="A8" s="194">
        <f t="shared" si="7"/>
        <v>4</v>
      </c>
      <c r="B8" s="146">
        <f t="shared" si="0"/>
        <v>0</v>
      </c>
      <c r="C8" s="194" t="str">
        <f t="shared" si="1"/>
        <v/>
      </c>
      <c r="D8" s="194">
        <f t="shared" si="2"/>
        <v>0</v>
      </c>
      <c r="E8" s="194" t="str">
        <f t="shared" si="8"/>
        <v>국유지</v>
      </c>
      <c r="F8" s="194">
        <f t="shared" si="3"/>
        <v>0</v>
      </c>
      <c r="G8" s="145">
        <f t="shared" si="4"/>
        <v>0</v>
      </c>
      <c r="H8" s="126">
        <f t="shared" si="9"/>
        <v>0</v>
      </c>
      <c r="I8" s="127" t="str">
        <f t="shared" si="6"/>
        <v/>
      </c>
    </row>
    <row r="9" spans="1:9" s="124" customFormat="1" ht="16.5">
      <c r="A9" s="194">
        <f t="shared" si="7"/>
        <v>5</v>
      </c>
      <c r="B9" s="146">
        <f t="shared" si="0"/>
        <v>0</v>
      </c>
      <c r="C9" s="194" t="str">
        <f t="shared" si="1"/>
        <v/>
      </c>
      <c r="D9" s="194">
        <f t="shared" si="2"/>
        <v>0</v>
      </c>
      <c r="E9" s="194" t="str">
        <f t="shared" si="8"/>
        <v>국유지</v>
      </c>
      <c r="F9" s="194">
        <f t="shared" si="3"/>
        <v>0</v>
      </c>
      <c r="G9" s="145">
        <f t="shared" si="4"/>
        <v>0</v>
      </c>
      <c r="H9" s="126">
        <f t="shared" si="9"/>
        <v>0</v>
      </c>
      <c r="I9" s="127" t="str">
        <f t="shared" si="6"/>
        <v/>
      </c>
    </row>
    <row r="10" spans="1:9" s="124" customFormat="1" ht="16.5">
      <c r="A10" s="194">
        <f t="shared" si="7"/>
        <v>6</v>
      </c>
      <c r="B10" s="146">
        <f t="shared" si="0"/>
        <v>0</v>
      </c>
      <c r="C10" s="194" t="str">
        <f t="shared" si="1"/>
        <v/>
      </c>
      <c r="D10" s="194">
        <f t="shared" si="2"/>
        <v>0</v>
      </c>
      <c r="E10" s="194" t="str">
        <f t="shared" si="8"/>
        <v>국유지</v>
      </c>
      <c r="F10" s="194">
        <f t="shared" si="3"/>
        <v>0</v>
      </c>
      <c r="G10" s="145">
        <f t="shared" si="4"/>
        <v>0</v>
      </c>
      <c r="H10" s="126">
        <f t="shared" si="9"/>
        <v>0</v>
      </c>
      <c r="I10" s="127" t="str">
        <f t="shared" si="6"/>
        <v/>
      </c>
    </row>
    <row r="11" spans="1:9" s="124" customFormat="1" ht="16.5">
      <c r="A11" s="194">
        <f t="shared" si="7"/>
        <v>7</v>
      </c>
      <c r="B11" s="146">
        <f t="shared" si="0"/>
        <v>0</v>
      </c>
      <c r="C11" s="194" t="str">
        <f t="shared" si="1"/>
        <v/>
      </c>
      <c r="D11" s="194">
        <f t="shared" si="2"/>
        <v>0</v>
      </c>
      <c r="E11" s="194" t="str">
        <f t="shared" si="8"/>
        <v>국유지</v>
      </c>
      <c r="F11" s="194">
        <f t="shared" si="3"/>
        <v>0</v>
      </c>
      <c r="G11" s="145">
        <f t="shared" si="4"/>
        <v>0</v>
      </c>
      <c r="H11" s="126">
        <f t="shared" si="9"/>
        <v>0</v>
      </c>
      <c r="I11" s="127" t="str">
        <f t="shared" si="6"/>
        <v/>
      </c>
    </row>
    <row r="12" spans="1:9" s="124" customFormat="1" ht="16.5">
      <c r="A12" s="194">
        <f t="shared" si="7"/>
        <v>8</v>
      </c>
      <c r="B12" s="146">
        <f t="shared" si="0"/>
        <v>0</v>
      </c>
      <c r="C12" s="194" t="str">
        <f t="shared" si="1"/>
        <v/>
      </c>
      <c r="D12" s="194">
        <f t="shared" si="2"/>
        <v>0</v>
      </c>
      <c r="E12" s="194" t="str">
        <f t="shared" si="8"/>
        <v>국유지</v>
      </c>
      <c r="F12" s="194">
        <f t="shared" si="3"/>
        <v>0</v>
      </c>
      <c r="G12" s="145">
        <f t="shared" si="4"/>
        <v>0</v>
      </c>
      <c r="H12" s="126">
        <f t="shared" si="9"/>
        <v>0</v>
      </c>
      <c r="I12" s="127" t="str">
        <f t="shared" si="6"/>
        <v/>
      </c>
    </row>
    <row r="13" spans="1:9" s="124" customFormat="1" ht="16.5">
      <c r="A13" s="194">
        <f t="shared" si="7"/>
        <v>9</v>
      </c>
      <c r="B13" s="146">
        <f t="shared" si="0"/>
        <v>0</v>
      </c>
      <c r="C13" s="194" t="str">
        <f t="shared" si="1"/>
        <v/>
      </c>
      <c r="D13" s="194">
        <f t="shared" si="2"/>
        <v>0</v>
      </c>
      <c r="E13" s="194" t="str">
        <f t="shared" si="8"/>
        <v>국유지</v>
      </c>
      <c r="F13" s="194">
        <f t="shared" si="3"/>
        <v>0</v>
      </c>
      <c r="G13" s="145">
        <f t="shared" si="4"/>
        <v>16500</v>
      </c>
      <c r="H13" s="126">
        <f t="shared" si="9"/>
        <v>0</v>
      </c>
      <c r="I13" s="127" t="str">
        <f t="shared" si="6"/>
        <v/>
      </c>
    </row>
    <row r="14" spans="1:9" s="124" customFormat="1" ht="16.5">
      <c r="A14" s="194">
        <f t="shared" si="7"/>
        <v>10</v>
      </c>
      <c r="B14" s="146">
        <f t="shared" si="0"/>
        <v>0</v>
      </c>
      <c r="C14" s="194" t="str">
        <f t="shared" si="1"/>
        <v/>
      </c>
      <c r="D14" s="194">
        <f t="shared" si="2"/>
        <v>0</v>
      </c>
      <c r="E14" s="194" t="str">
        <f t="shared" si="8"/>
        <v>국유지</v>
      </c>
      <c r="F14" s="194">
        <f t="shared" si="3"/>
        <v>0</v>
      </c>
      <c r="G14" s="145">
        <f t="shared" si="4"/>
        <v>16500</v>
      </c>
      <c r="H14" s="126">
        <f t="shared" si="9"/>
        <v>0</v>
      </c>
      <c r="I14" s="127" t="str">
        <f t="shared" si="6"/>
        <v/>
      </c>
    </row>
    <row r="15" spans="1:9" s="124" customFormat="1" ht="16.5">
      <c r="A15" s="194">
        <f t="shared" si="7"/>
        <v>11</v>
      </c>
      <c r="B15" s="146">
        <f t="shared" si="0"/>
        <v>0</v>
      </c>
      <c r="C15" s="194" t="str">
        <f t="shared" si="1"/>
        <v/>
      </c>
      <c r="D15" s="194">
        <f t="shared" si="2"/>
        <v>0</v>
      </c>
      <c r="E15" s="194" t="str">
        <f t="shared" si="8"/>
        <v>국유지</v>
      </c>
      <c r="F15" s="194">
        <f t="shared" si="3"/>
        <v>0</v>
      </c>
      <c r="G15" s="145">
        <f t="shared" si="4"/>
        <v>20000</v>
      </c>
      <c r="H15" s="126">
        <f t="shared" si="9"/>
        <v>0</v>
      </c>
      <c r="I15" s="127" t="str">
        <f t="shared" si="6"/>
        <v/>
      </c>
    </row>
    <row r="16" spans="1:9" s="124" customFormat="1" ht="16.5">
      <c r="A16" s="194">
        <f t="shared" si="7"/>
        <v>12</v>
      </c>
      <c r="B16" s="146">
        <f t="shared" si="0"/>
        <v>0</v>
      </c>
      <c r="C16" s="194" t="str">
        <f t="shared" si="1"/>
        <v/>
      </c>
      <c r="D16" s="194">
        <f t="shared" si="2"/>
        <v>0</v>
      </c>
      <c r="E16" s="194" t="str">
        <f t="shared" si="8"/>
        <v>국유지</v>
      </c>
      <c r="F16" s="194">
        <f t="shared" si="3"/>
        <v>0</v>
      </c>
      <c r="G16" s="145">
        <f t="shared" si="4"/>
        <v>19600</v>
      </c>
      <c r="H16" s="126">
        <f t="shared" si="9"/>
        <v>0</v>
      </c>
      <c r="I16" s="127" t="str">
        <f t="shared" si="6"/>
        <v/>
      </c>
    </row>
    <row r="17" spans="1:9" s="124" customFormat="1" ht="16.5">
      <c r="A17" s="194">
        <f t="shared" si="7"/>
        <v>13</v>
      </c>
      <c r="B17" s="146">
        <f t="shared" si="0"/>
        <v>0</v>
      </c>
      <c r="C17" s="194" t="str">
        <f t="shared" si="1"/>
        <v/>
      </c>
      <c r="D17" s="194">
        <f t="shared" si="2"/>
        <v>0</v>
      </c>
      <c r="E17" s="194" t="str">
        <f t="shared" si="8"/>
        <v>국유지</v>
      </c>
      <c r="F17" s="194">
        <f t="shared" si="3"/>
        <v>0</v>
      </c>
      <c r="G17" s="145">
        <f t="shared" si="4"/>
        <v>0</v>
      </c>
      <c r="H17" s="126">
        <f t="shared" si="9"/>
        <v>0</v>
      </c>
      <c r="I17" s="127" t="str">
        <f t="shared" si="6"/>
        <v/>
      </c>
    </row>
    <row r="18" spans="1:9" s="124" customFormat="1" ht="16.5">
      <c r="A18" s="194">
        <f t="shared" si="7"/>
        <v>14</v>
      </c>
      <c r="B18" s="146">
        <f t="shared" si="0"/>
        <v>0</v>
      </c>
      <c r="C18" s="194" t="str">
        <f t="shared" si="1"/>
        <v/>
      </c>
      <c r="D18" s="194">
        <f t="shared" si="2"/>
        <v>0</v>
      </c>
      <c r="E18" s="194" t="str">
        <f t="shared" si="8"/>
        <v>국유지</v>
      </c>
      <c r="F18" s="194">
        <f t="shared" si="3"/>
        <v>0</v>
      </c>
      <c r="G18" s="145">
        <f t="shared" si="4"/>
        <v>51100</v>
      </c>
      <c r="H18" s="126">
        <f t="shared" si="9"/>
        <v>0</v>
      </c>
      <c r="I18" s="127" t="str">
        <f t="shared" si="6"/>
        <v/>
      </c>
    </row>
    <row r="19" spans="1:9" s="124" customFormat="1" ht="16.5">
      <c r="A19" s="194">
        <f t="shared" si="7"/>
        <v>15</v>
      </c>
      <c r="B19" s="146">
        <f t="shared" si="0"/>
        <v>0</v>
      </c>
      <c r="C19" s="194" t="str">
        <f t="shared" si="1"/>
        <v/>
      </c>
      <c r="D19" s="194">
        <f t="shared" si="2"/>
        <v>0</v>
      </c>
      <c r="E19" s="194" t="str">
        <f t="shared" si="8"/>
        <v>국유지</v>
      </c>
      <c r="F19" s="194">
        <f t="shared" si="3"/>
        <v>0</v>
      </c>
      <c r="G19" s="145">
        <f t="shared" si="4"/>
        <v>0</v>
      </c>
      <c r="H19" s="126">
        <f t="shared" si="9"/>
        <v>0</v>
      </c>
      <c r="I19" s="127" t="str">
        <f t="shared" si="6"/>
        <v/>
      </c>
    </row>
    <row r="20" spans="1:9" s="124" customFormat="1" ht="16.5">
      <c r="A20" s="194">
        <f t="shared" si="7"/>
        <v>16</v>
      </c>
      <c r="B20" s="146">
        <f t="shared" si="0"/>
        <v>0</v>
      </c>
      <c r="C20" s="194" t="str">
        <f t="shared" si="1"/>
        <v/>
      </c>
      <c r="D20" s="194">
        <f t="shared" si="2"/>
        <v>0</v>
      </c>
      <c r="E20" s="194" t="str">
        <f t="shared" si="8"/>
        <v>국유지</v>
      </c>
      <c r="F20" s="194">
        <f t="shared" si="3"/>
        <v>0</v>
      </c>
      <c r="G20" s="145">
        <f t="shared" si="4"/>
        <v>0</v>
      </c>
      <c r="H20" s="126">
        <f t="shared" si="9"/>
        <v>0</v>
      </c>
      <c r="I20" s="127" t="str">
        <f t="shared" si="6"/>
        <v/>
      </c>
    </row>
    <row r="21" spans="1:9" s="124" customFormat="1" ht="16.5">
      <c r="A21" s="194">
        <f t="shared" si="7"/>
        <v>17</v>
      </c>
      <c r="B21" s="146">
        <f t="shared" si="0"/>
        <v>0</v>
      </c>
      <c r="C21" s="194" t="str">
        <f t="shared" si="1"/>
        <v/>
      </c>
      <c r="D21" s="194">
        <f t="shared" si="2"/>
        <v>0</v>
      </c>
      <c r="E21" s="194" t="str">
        <f t="shared" si="8"/>
        <v>국유지</v>
      </c>
      <c r="F21" s="194">
        <f t="shared" si="3"/>
        <v>0</v>
      </c>
      <c r="G21" s="145">
        <f t="shared" si="4"/>
        <v>27300</v>
      </c>
      <c r="H21" s="126">
        <f t="shared" si="9"/>
        <v>0</v>
      </c>
      <c r="I21" s="127" t="str">
        <f t="shared" si="6"/>
        <v/>
      </c>
    </row>
    <row r="22" spans="1:9" s="124" customFormat="1" ht="16.5">
      <c r="A22" s="194">
        <f t="shared" si="7"/>
        <v>18</v>
      </c>
      <c r="B22" s="146">
        <f t="shared" si="0"/>
        <v>0</v>
      </c>
      <c r="C22" s="194" t="str">
        <f t="shared" si="1"/>
        <v/>
      </c>
      <c r="D22" s="194">
        <f t="shared" si="2"/>
        <v>0</v>
      </c>
      <c r="E22" s="194" t="str">
        <f t="shared" si="8"/>
        <v>국유지</v>
      </c>
      <c r="F22" s="194">
        <f t="shared" si="3"/>
        <v>0</v>
      </c>
      <c r="G22" s="145">
        <f t="shared" si="4"/>
        <v>0</v>
      </c>
      <c r="H22" s="126">
        <f t="shared" si="9"/>
        <v>0</v>
      </c>
      <c r="I22" s="127" t="str">
        <f t="shared" si="6"/>
        <v/>
      </c>
    </row>
    <row r="23" spans="1:9" s="124" customFormat="1" ht="16.5">
      <c r="A23" s="194">
        <f t="shared" si="7"/>
        <v>19</v>
      </c>
      <c r="B23" s="146">
        <f t="shared" si="0"/>
        <v>0</v>
      </c>
      <c r="C23" s="194" t="str">
        <f t="shared" si="1"/>
        <v/>
      </c>
      <c r="D23" s="194">
        <f t="shared" si="2"/>
        <v>0</v>
      </c>
      <c r="E23" s="194" t="str">
        <f t="shared" si="8"/>
        <v>국유지</v>
      </c>
      <c r="F23" s="194">
        <f t="shared" si="3"/>
        <v>0</v>
      </c>
      <c r="G23" s="145">
        <f t="shared" si="4"/>
        <v>7090</v>
      </c>
      <c r="H23" s="126">
        <f t="shared" si="9"/>
        <v>0</v>
      </c>
      <c r="I23" s="127" t="str">
        <f t="shared" si="6"/>
        <v/>
      </c>
    </row>
    <row r="24" spans="1:9" s="124" customFormat="1" ht="16.5">
      <c r="A24" s="194">
        <f t="shared" si="7"/>
        <v>20</v>
      </c>
      <c r="B24" s="146">
        <f t="shared" si="0"/>
        <v>0</v>
      </c>
      <c r="C24" s="194" t="str">
        <f t="shared" si="1"/>
        <v/>
      </c>
      <c r="D24" s="194">
        <f t="shared" si="2"/>
        <v>0</v>
      </c>
      <c r="E24" s="194" t="str">
        <f t="shared" si="8"/>
        <v>국유지</v>
      </c>
      <c r="F24" s="194">
        <f t="shared" si="3"/>
        <v>0</v>
      </c>
      <c r="G24" s="145">
        <f t="shared" si="4"/>
        <v>0</v>
      </c>
      <c r="H24" s="126">
        <f t="shared" si="9"/>
        <v>0</v>
      </c>
      <c r="I24" s="127" t="str">
        <f t="shared" si="6"/>
        <v/>
      </c>
    </row>
    <row r="25" spans="1:9" s="124" customFormat="1" ht="16.5">
      <c r="A25" s="194">
        <f t="shared" si="7"/>
        <v>21</v>
      </c>
      <c r="B25" s="146">
        <f t="shared" si="0"/>
        <v>0</v>
      </c>
      <c r="C25" s="194" t="str">
        <f t="shared" si="1"/>
        <v/>
      </c>
      <c r="D25" s="194">
        <f t="shared" si="2"/>
        <v>0</v>
      </c>
      <c r="E25" s="194" t="str">
        <f t="shared" si="8"/>
        <v>국유지</v>
      </c>
      <c r="F25" s="194">
        <f t="shared" si="3"/>
        <v>0</v>
      </c>
      <c r="G25" s="145">
        <f t="shared" si="4"/>
        <v>7090</v>
      </c>
      <c r="H25" s="126">
        <f t="shared" si="9"/>
        <v>0</v>
      </c>
      <c r="I25" s="127" t="str">
        <f t="shared" si="6"/>
        <v/>
      </c>
    </row>
    <row r="26" spans="1:9" s="124" customFormat="1" ht="16.5">
      <c r="A26" s="194">
        <f t="shared" si="7"/>
        <v>22</v>
      </c>
      <c r="B26" s="146">
        <f t="shared" si="0"/>
        <v>0</v>
      </c>
      <c r="C26" s="194" t="str">
        <f t="shared" si="1"/>
        <v/>
      </c>
      <c r="D26" s="194">
        <f t="shared" si="2"/>
        <v>0</v>
      </c>
      <c r="E26" s="194" t="str">
        <f t="shared" si="8"/>
        <v>국유지</v>
      </c>
      <c r="F26" s="194">
        <f t="shared" si="3"/>
        <v>0</v>
      </c>
      <c r="G26" s="145">
        <f t="shared" si="4"/>
        <v>0</v>
      </c>
      <c r="H26" s="126">
        <f t="shared" si="9"/>
        <v>0</v>
      </c>
      <c r="I26" s="127" t="str">
        <f t="shared" si="6"/>
        <v/>
      </c>
    </row>
    <row r="27" spans="1:9" s="124" customFormat="1" ht="16.5">
      <c r="A27" s="194">
        <f t="shared" si="7"/>
        <v>23</v>
      </c>
      <c r="B27" s="146">
        <f t="shared" si="0"/>
        <v>0</v>
      </c>
      <c r="C27" s="194" t="str">
        <f t="shared" si="1"/>
        <v/>
      </c>
      <c r="D27" s="194">
        <f t="shared" si="2"/>
        <v>0</v>
      </c>
      <c r="E27" s="194" t="str">
        <f t="shared" si="8"/>
        <v>국유지</v>
      </c>
      <c r="F27" s="194">
        <f t="shared" si="3"/>
        <v>0</v>
      </c>
      <c r="G27" s="145">
        <f t="shared" si="4"/>
        <v>0</v>
      </c>
      <c r="H27" s="126">
        <f t="shared" si="9"/>
        <v>0</v>
      </c>
      <c r="I27" s="127" t="str">
        <f t="shared" si="6"/>
        <v/>
      </c>
    </row>
    <row r="28" spans="1:9" s="124" customFormat="1" ht="16.5">
      <c r="A28" s="194">
        <f t="shared" si="7"/>
        <v>24</v>
      </c>
      <c r="B28" s="146">
        <f t="shared" si="0"/>
        <v>0</v>
      </c>
      <c r="C28" s="194" t="str">
        <f t="shared" si="1"/>
        <v/>
      </c>
      <c r="D28" s="194">
        <f t="shared" si="2"/>
        <v>0</v>
      </c>
      <c r="E28" s="194" t="str">
        <f t="shared" si="8"/>
        <v>국유지</v>
      </c>
      <c r="F28" s="194">
        <f t="shared" si="3"/>
        <v>0</v>
      </c>
      <c r="G28" s="145">
        <f t="shared" si="4"/>
        <v>28800</v>
      </c>
      <c r="H28" s="126">
        <f t="shared" si="9"/>
        <v>0</v>
      </c>
      <c r="I28" s="127" t="str">
        <f t="shared" si="6"/>
        <v/>
      </c>
    </row>
    <row r="29" spans="1:9" s="124" customFormat="1" ht="16.5">
      <c r="A29" s="194">
        <f t="shared" si="7"/>
        <v>25</v>
      </c>
      <c r="B29" s="146">
        <f t="shared" si="0"/>
        <v>0</v>
      </c>
      <c r="C29" s="194" t="str">
        <f t="shared" si="1"/>
        <v/>
      </c>
      <c r="D29" s="194">
        <f t="shared" si="2"/>
        <v>0</v>
      </c>
      <c r="E29" s="194" t="str">
        <f t="shared" si="8"/>
        <v>국유지</v>
      </c>
      <c r="F29" s="194">
        <f t="shared" si="3"/>
        <v>0</v>
      </c>
      <c r="G29" s="145">
        <f t="shared" si="4"/>
        <v>0</v>
      </c>
      <c r="H29" s="126">
        <f t="shared" si="9"/>
        <v>0</v>
      </c>
      <c r="I29" s="127" t="str">
        <f t="shared" si="6"/>
        <v/>
      </c>
    </row>
    <row r="30" spans="1:9" s="124" customFormat="1" ht="16.5">
      <c r="A30" s="194">
        <f t="shared" si="7"/>
        <v>26</v>
      </c>
      <c r="B30" s="146">
        <f t="shared" si="0"/>
        <v>0</v>
      </c>
      <c r="C30" s="194" t="str">
        <f t="shared" si="1"/>
        <v/>
      </c>
      <c r="D30" s="194">
        <f t="shared" si="2"/>
        <v>0</v>
      </c>
      <c r="E30" s="194" t="str">
        <f t="shared" si="8"/>
        <v>국유지</v>
      </c>
      <c r="F30" s="194">
        <f t="shared" si="3"/>
        <v>0</v>
      </c>
      <c r="G30" s="145">
        <f t="shared" si="4"/>
        <v>3630</v>
      </c>
      <c r="H30" s="126">
        <f t="shared" si="9"/>
        <v>0</v>
      </c>
      <c r="I30" s="127" t="str">
        <f t="shared" si="6"/>
        <v/>
      </c>
    </row>
    <row r="31" spans="1:9" s="124" customFormat="1" ht="16.5">
      <c r="A31" s="194">
        <f t="shared" si="7"/>
        <v>27</v>
      </c>
      <c r="B31" s="146">
        <f t="shared" si="0"/>
        <v>0</v>
      </c>
      <c r="C31" s="194" t="str">
        <f t="shared" si="1"/>
        <v/>
      </c>
      <c r="D31" s="194">
        <f t="shared" si="2"/>
        <v>0</v>
      </c>
      <c r="E31" s="194" t="str">
        <f t="shared" si="8"/>
        <v>국유지</v>
      </c>
      <c r="F31" s="194">
        <f t="shared" si="3"/>
        <v>0</v>
      </c>
      <c r="G31" s="145">
        <f t="shared" si="4"/>
        <v>0</v>
      </c>
      <c r="H31" s="126">
        <f t="shared" si="9"/>
        <v>0</v>
      </c>
      <c r="I31" s="127" t="str">
        <f t="shared" si="6"/>
        <v/>
      </c>
    </row>
    <row r="32" spans="1:9" s="124" customFormat="1" ht="16.5">
      <c r="A32" s="194">
        <f t="shared" si="7"/>
        <v>28</v>
      </c>
      <c r="B32" s="146">
        <f t="shared" si="0"/>
        <v>0</v>
      </c>
      <c r="C32" s="194" t="str">
        <f t="shared" si="1"/>
        <v/>
      </c>
      <c r="D32" s="194">
        <f t="shared" si="2"/>
        <v>0</v>
      </c>
      <c r="E32" s="194" t="str">
        <f t="shared" si="8"/>
        <v>국유지</v>
      </c>
      <c r="F32" s="194">
        <f t="shared" si="3"/>
        <v>0</v>
      </c>
      <c r="G32" s="145">
        <f t="shared" si="4"/>
        <v>0</v>
      </c>
      <c r="H32" s="126">
        <f t="shared" si="9"/>
        <v>0</v>
      </c>
      <c r="I32" s="127" t="str">
        <f t="shared" si="6"/>
        <v/>
      </c>
    </row>
    <row r="33" spans="1:9" s="124" customFormat="1" ht="16.5">
      <c r="A33" s="194">
        <f t="shared" si="7"/>
        <v>29</v>
      </c>
      <c r="B33" s="146">
        <f t="shared" si="0"/>
        <v>0</v>
      </c>
      <c r="C33" s="194" t="str">
        <f t="shared" si="1"/>
        <v/>
      </c>
      <c r="D33" s="194">
        <f t="shared" si="2"/>
        <v>0</v>
      </c>
      <c r="E33" s="194" t="str">
        <f t="shared" si="8"/>
        <v>국유지</v>
      </c>
      <c r="F33" s="194">
        <f t="shared" si="3"/>
        <v>0</v>
      </c>
      <c r="G33" s="145">
        <f t="shared" si="4"/>
        <v>0</v>
      </c>
      <c r="H33" s="126">
        <f t="shared" si="9"/>
        <v>0</v>
      </c>
      <c r="I33" s="127" t="str">
        <f t="shared" si="6"/>
        <v/>
      </c>
    </row>
    <row r="34" spans="1:9" s="124" customFormat="1" ht="16.5">
      <c r="A34" s="194">
        <f t="shared" si="7"/>
        <v>30</v>
      </c>
      <c r="B34" s="146">
        <f t="shared" si="0"/>
        <v>0</v>
      </c>
      <c r="C34" s="194" t="str">
        <f t="shared" si="1"/>
        <v/>
      </c>
      <c r="D34" s="194">
        <f t="shared" si="2"/>
        <v>0</v>
      </c>
      <c r="E34" s="194" t="str">
        <f t="shared" si="8"/>
        <v>국유지</v>
      </c>
      <c r="F34" s="194">
        <f t="shared" si="3"/>
        <v>0</v>
      </c>
      <c r="G34" s="145">
        <f t="shared" si="4"/>
        <v>0</v>
      </c>
      <c r="H34" s="126">
        <f t="shared" si="9"/>
        <v>0</v>
      </c>
      <c r="I34" s="127" t="str">
        <f t="shared" si="6"/>
        <v/>
      </c>
    </row>
    <row r="35" spans="1:9" s="124" customFormat="1" ht="16.5">
      <c r="A35" s="194">
        <f t="shared" si="7"/>
        <v>31</v>
      </c>
      <c r="B35" s="146">
        <f t="shared" si="0"/>
        <v>0</v>
      </c>
      <c r="C35" s="194" t="str">
        <f t="shared" si="1"/>
        <v/>
      </c>
      <c r="D35" s="194">
        <f t="shared" si="2"/>
        <v>0</v>
      </c>
      <c r="E35" s="194" t="str">
        <f t="shared" si="8"/>
        <v>국유지</v>
      </c>
      <c r="F35" s="194">
        <f t="shared" si="3"/>
        <v>0</v>
      </c>
      <c r="G35" s="145">
        <f t="shared" si="4"/>
        <v>0</v>
      </c>
      <c r="H35" s="126">
        <f t="shared" si="9"/>
        <v>0</v>
      </c>
      <c r="I35" s="127" t="str">
        <f t="shared" si="6"/>
        <v/>
      </c>
    </row>
    <row r="36" spans="1:9" s="124" customFormat="1" ht="16.5">
      <c r="A36" s="194">
        <f t="shared" si="7"/>
        <v>32</v>
      </c>
      <c r="B36" s="146">
        <f t="shared" si="0"/>
        <v>0</v>
      </c>
      <c r="C36" s="194" t="str">
        <f t="shared" si="1"/>
        <v/>
      </c>
      <c r="D36" s="194">
        <f t="shared" si="2"/>
        <v>0</v>
      </c>
      <c r="E36" s="194" t="str">
        <f t="shared" si="8"/>
        <v>국유지</v>
      </c>
      <c r="F36" s="194">
        <f t="shared" si="3"/>
        <v>0</v>
      </c>
      <c r="G36" s="145">
        <f t="shared" si="4"/>
        <v>0</v>
      </c>
      <c r="H36" s="126">
        <f t="shared" si="9"/>
        <v>0</v>
      </c>
      <c r="I36" s="127" t="str">
        <f t="shared" si="6"/>
        <v/>
      </c>
    </row>
    <row r="37" spans="1:9" s="124" customFormat="1" ht="16.5">
      <c r="A37" s="194">
        <f t="shared" si="7"/>
        <v>33</v>
      </c>
      <c r="B37" s="146">
        <f t="shared" si="0"/>
        <v>0</v>
      </c>
      <c r="C37" s="194" t="str">
        <f t="shared" si="1"/>
        <v/>
      </c>
      <c r="D37" s="194">
        <f t="shared" si="2"/>
        <v>0</v>
      </c>
      <c r="E37" s="194" t="str">
        <f t="shared" si="8"/>
        <v>국유지</v>
      </c>
      <c r="F37" s="194">
        <f t="shared" si="3"/>
        <v>0</v>
      </c>
      <c r="G37" s="145">
        <f t="shared" si="4"/>
        <v>0</v>
      </c>
      <c r="H37" s="126">
        <f t="shared" si="9"/>
        <v>0</v>
      </c>
      <c r="I37" s="127" t="str">
        <f t="shared" si="6"/>
        <v/>
      </c>
    </row>
    <row r="38" spans="1:9" s="124" customFormat="1" ht="16.5">
      <c r="A38" s="194">
        <f t="shared" si="7"/>
        <v>34</v>
      </c>
      <c r="B38" s="146">
        <f t="shared" si="0"/>
        <v>0</v>
      </c>
      <c r="C38" s="194" t="str">
        <f t="shared" si="1"/>
        <v/>
      </c>
      <c r="D38" s="194">
        <f t="shared" si="2"/>
        <v>0</v>
      </c>
      <c r="E38" s="194" t="str">
        <f t="shared" si="8"/>
        <v>국유지</v>
      </c>
      <c r="F38" s="194">
        <f t="shared" si="3"/>
        <v>0</v>
      </c>
      <c r="G38" s="145">
        <f t="shared" si="4"/>
        <v>27300</v>
      </c>
      <c r="H38" s="126">
        <f t="shared" si="9"/>
        <v>0</v>
      </c>
      <c r="I38" s="127" t="str">
        <f t="shared" si="6"/>
        <v/>
      </c>
    </row>
    <row r="39" spans="1:9" s="124" customFormat="1" ht="16.5">
      <c r="A39" s="194">
        <f t="shared" si="7"/>
        <v>35</v>
      </c>
      <c r="B39" s="146">
        <f t="shared" si="0"/>
        <v>0</v>
      </c>
      <c r="C39" s="194" t="str">
        <f t="shared" si="1"/>
        <v/>
      </c>
      <c r="D39" s="194">
        <f t="shared" si="2"/>
        <v>0</v>
      </c>
      <c r="E39" s="194" t="str">
        <f t="shared" si="8"/>
        <v>국유지</v>
      </c>
      <c r="F39" s="194">
        <f t="shared" si="3"/>
        <v>0</v>
      </c>
      <c r="G39" s="145">
        <f t="shared" si="4"/>
        <v>0</v>
      </c>
      <c r="H39" s="126">
        <f t="shared" si="9"/>
        <v>0</v>
      </c>
      <c r="I39" s="127" t="str">
        <f t="shared" si="6"/>
        <v/>
      </c>
    </row>
    <row r="40" spans="1:9" s="124" customFormat="1" ht="16.5">
      <c r="A40" s="194">
        <f t="shared" si="7"/>
        <v>36</v>
      </c>
      <c r="B40" s="146">
        <f t="shared" si="0"/>
        <v>0</v>
      </c>
      <c r="C40" s="194" t="str">
        <f t="shared" si="1"/>
        <v/>
      </c>
      <c r="D40" s="194">
        <f t="shared" si="2"/>
        <v>0</v>
      </c>
      <c r="E40" s="194" t="str">
        <f t="shared" si="8"/>
        <v>국유지</v>
      </c>
      <c r="F40" s="194">
        <f t="shared" si="3"/>
        <v>0</v>
      </c>
      <c r="G40" s="145">
        <f t="shared" si="4"/>
        <v>27300</v>
      </c>
      <c r="H40" s="126">
        <f t="shared" si="9"/>
        <v>0</v>
      </c>
      <c r="I40" s="127" t="str">
        <f t="shared" si="6"/>
        <v/>
      </c>
    </row>
    <row r="41" spans="1:9" s="124" customFormat="1" ht="16.5">
      <c r="A41" s="194"/>
      <c r="B41" s="146"/>
      <c r="C41" s="194"/>
      <c r="D41" s="194"/>
      <c r="E41" s="194"/>
      <c r="F41" s="194"/>
      <c r="G41" s="145"/>
      <c r="H41" s="126"/>
      <c r="I41" s="127"/>
    </row>
    <row r="42" spans="1:9" s="124" customFormat="1" ht="16.5">
      <c r="A42" s="194"/>
      <c r="B42" s="146"/>
      <c r="C42" s="194"/>
      <c r="D42" s="194"/>
      <c r="E42" s="194"/>
      <c r="F42" s="194"/>
      <c r="G42" s="145"/>
      <c r="H42" s="126"/>
      <c r="I42" s="127"/>
    </row>
    <row r="43" spans="1:9" s="124" customFormat="1" ht="16.5">
      <c r="A43" s="194"/>
      <c r="B43" s="146"/>
      <c r="C43" s="194"/>
      <c r="D43" s="194"/>
      <c r="E43" s="194"/>
      <c r="F43" s="194"/>
      <c r="G43" s="145"/>
      <c r="H43" s="126"/>
      <c r="I43" s="127"/>
    </row>
    <row r="44" spans="1:9" s="124" customFormat="1" ht="16.5">
      <c r="A44" s="194"/>
      <c r="B44" s="146"/>
      <c r="C44" s="194"/>
      <c r="D44" s="194"/>
      <c r="E44" s="194"/>
      <c r="F44" s="194"/>
      <c r="G44" s="145"/>
      <c r="H44" s="126"/>
      <c r="I44" s="127"/>
    </row>
  </sheetData>
  <autoFilter ref="A4:I42" xr:uid="{00000000-0009-0000-0000-00000A000000}"/>
  <mergeCells count="9">
    <mergeCell ref="F3:F4"/>
    <mergeCell ref="A1:H1"/>
    <mergeCell ref="A2:H2"/>
    <mergeCell ref="A3:A4"/>
    <mergeCell ref="B3:B4"/>
    <mergeCell ref="C3:C4"/>
    <mergeCell ref="D3:D4"/>
    <mergeCell ref="E3:E4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"/>
  <dimension ref="A1:Q299"/>
  <sheetViews>
    <sheetView view="pageBreakPreview" zoomScale="115" zoomScaleNormal="80" zoomScaleSheetLayoutView="115" workbookViewId="0">
      <pane xSplit="1" ySplit="1" topLeftCell="B2" activePane="bottomRight" state="frozen"/>
      <selection activeCell="J37" sqref="J37"/>
      <selection pane="topRight" activeCell="J37" sqref="J37"/>
      <selection pane="bottomLeft" activeCell="J37" sqref="J37"/>
      <selection pane="bottomRight" activeCell="J37" sqref="J37"/>
    </sheetView>
  </sheetViews>
  <sheetFormatPr defaultRowHeight="11.25"/>
  <cols>
    <col min="1" max="16" width="7.109375" style="96" customWidth="1"/>
    <col min="17" max="16384" width="8.88671875" style="28"/>
  </cols>
  <sheetData>
    <row r="1" spans="1:16" ht="30.75" customHeight="1">
      <c r="A1" s="96" t="s">
        <v>83</v>
      </c>
      <c r="B1" s="96" t="s">
        <v>75</v>
      </c>
      <c r="C1" s="96" t="s">
        <v>76</v>
      </c>
      <c r="D1" s="96" t="s">
        <v>77</v>
      </c>
      <c r="E1" s="96" t="s">
        <v>78</v>
      </c>
      <c r="F1" s="96" t="s">
        <v>79</v>
      </c>
      <c r="G1" s="96" t="s">
        <v>81</v>
      </c>
      <c r="H1" s="96" t="s">
        <v>70</v>
      </c>
      <c r="I1" s="96" t="s">
        <v>24</v>
      </c>
      <c r="J1" s="96" t="s">
        <v>82</v>
      </c>
      <c r="K1" s="96" t="s">
        <v>73</v>
      </c>
      <c r="L1" s="96" t="s">
        <v>111</v>
      </c>
      <c r="M1" s="96" t="s">
        <v>114</v>
      </c>
      <c r="N1" s="96" t="s">
        <v>80</v>
      </c>
      <c r="O1" s="96" t="s">
        <v>113</v>
      </c>
      <c r="P1" s="96" t="s">
        <v>115</v>
      </c>
    </row>
    <row r="2" spans="1:16" ht="11.25" customHeight="1">
      <c r="A2" s="96">
        <f>ROW()-1</f>
        <v>1</v>
      </c>
      <c r="B2" s="97" t="str">
        <f>IF(직접데이타입력!$E7="1",직접데이타입력!$K7," ")</f>
        <v xml:space="preserve"> </v>
      </c>
      <c r="C2" s="97" t="str">
        <f>IF(직접데이타입력!$E7="2",직접데이타입력!$K7," ")</f>
        <v xml:space="preserve"> </v>
      </c>
      <c r="D2" s="97">
        <f>IF(직접데이타입력!$E7="3",직접데이타입력!$K7," ")</f>
        <v>3720</v>
      </c>
      <c r="E2" s="97" t="str">
        <f>IF(직접데이타입력!$E7="4",직접데이타입력!$K7," ")</f>
        <v xml:space="preserve"> </v>
      </c>
      <c r="F2" s="97" t="str">
        <f>IF(직접데이타입력!$E7="5",직접데이타입력!$K7," ")</f>
        <v xml:space="preserve"> </v>
      </c>
      <c r="G2" s="97" t="str">
        <f>IF(직접데이타입력!$E7="6",직접데이타입력!$K7," ")</f>
        <v xml:space="preserve"> </v>
      </c>
      <c r="H2" s="97" t="str">
        <f>IF(직접데이타입력!$E7="7",직접데이타입력!$K7," ")</f>
        <v xml:space="preserve"> </v>
      </c>
      <c r="I2" s="97" t="str">
        <f>IF(직접데이타입력!$E7="8",직접데이타입력!$K7," ")</f>
        <v xml:space="preserve"> </v>
      </c>
      <c r="J2" s="97" t="str">
        <f>IF(직접데이타입력!$E7="9",직접데이타입력!$K7," ")</f>
        <v xml:space="preserve"> </v>
      </c>
      <c r="K2" s="97" t="str">
        <f>IF(직접데이타입력!$E7="10",직접데이타입력!$K7," ")</f>
        <v xml:space="preserve"> </v>
      </c>
      <c r="L2" s="97" t="str">
        <f>IF(직접데이타입력!$E7="11",직접데이타입력!$K7," ")</f>
        <v xml:space="preserve"> </v>
      </c>
      <c r="M2" s="97" t="str">
        <f>IF(직접데이타입력!$E7="12",직접데이타입력!$K7," ")</f>
        <v xml:space="preserve"> </v>
      </c>
      <c r="N2" s="97" t="str">
        <f>IF(직접데이타입력!$E7="13",직접데이타입력!$K7," ")</f>
        <v xml:space="preserve"> </v>
      </c>
      <c r="O2" s="97" t="str">
        <f>IF(직접데이타입력!$E7="14",직접데이타입력!$K7," ")</f>
        <v xml:space="preserve"> </v>
      </c>
      <c r="P2" s="97" t="str">
        <f>IF(직접데이타입력!$E7="15",직접데이타입력!$K7," ")</f>
        <v xml:space="preserve"> </v>
      </c>
    </row>
    <row r="3" spans="1:16" ht="11.25" customHeight="1">
      <c r="A3" s="96">
        <f t="shared" ref="A3:A66" si="0">ROW()-1</f>
        <v>2</v>
      </c>
      <c r="B3" s="97" t="str">
        <f>IF(직접데이타입력!$E8="1",직접데이타입력!$K8," ")</f>
        <v xml:space="preserve"> </v>
      </c>
      <c r="C3" s="97" t="str">
        <f>IF(직접데이타입력!$E8="2",직접데이타입력!$K8," ")</f>
        <v xml:space="preserve"> </v>
      </c>
      <c r="D3" s="97">
        <f>IF(직접데이타입력!$E8="3",직접데이타입력!$K8," ")</f>
        <v>70</v>
      </c>
      <c r="E3" s="97" t="str">
        <f>IF(직접데이타입력!$E8="4",직접데이타입력!$K8," ")</f>
        <v xml:space="preserve"> </v>
      </c>
      <c r="F3" s="97" t="str">
        <f>IF(직접데이타입력!$E8="5",직접데이타입력!$K8," ")</f>
        <v xml:space="preserve"> </v>
      </c>
      <c r="G3" s="97" t="str">
        <f>IF(직접데이타입력!$E8="6",직접데이타입력!$K8," ")</f>
        <v xml:space="preserve"> </v>
      </c>
      <c r="H3" s="97" t="str">
        <f>IF(직접데이타입력!$E8="7",직접데이타입력!$K8," ")</f>
        <v xml:space="preserve"> </v>
      </c>
      <c r="I3" s="97" t="str">
        <f>IF(직접데이타입력!$E8="8",직접데이타입력!$K8," ")</f>
        <v xml:space="preserve"> </v>
      </c>
      <c r="J3" s="97" t="str">
        <f>IF(직접데이타입력!$E8="9",직접데이타입력!$K8," ")</f>
        <v xml:space="preserve"> </v>
      </c>
      <c r="K3" s="97" t="str">
        <f>IF(직접데이타입력!$E8="10",직접데이타입력!$K8," ")</f>
        <v xml:space="preserve"> </v>
      </c>
      <c r="L3" s="97" t="str">
        <f>IF(직접데이타입력!$E8="11",직접데이타입력!$K8," ")</f>
        <v xml:space="preserve"> </v>
      </c>
      <c r="M3" s="97" t="str">
        <f>IF(직접데이타입력!$E8="12",직접데이타입력!$K8," ")</f>
        <v xml:space="preserve"> </v>
      </c>
      <c r="N3" s="97" t="str">
        <f>IF(직접데이타입력!$E8="13",직접데이타입력!$K8," ")</f>
        <v xml:space="preserve"> </v>
      </c>
      <c r="O3" s="97" t="str">
        <f>IF(직접데이타입력!$E8="14",직접데이타입력!$K8," ")</f>
        <v xml:space="preserve"> </v>
      </c>
      <c r="P3" s="97" t="str">
        <f>IF(직접데이타입력!$E8="15",직접데이타입력!$K8," ")</f>
        <v xml:space="preserve"> </v>
      </c>
    </row>
    <row r="4" spans="1:16" ht="11.25" customHeight="1">
      <c r="A4" s="96">
        <f t="shared" si="0"/>
        <v>3</v>
      </c>
      <c r="B4" s="97" t="str">
        <f>IF(직접데이타입력!$E9="1",직접데이타입력!$K9," ")</f>
        <v xml:space="preserve"> </v>
      </c>
      <c r="C4" s="97" t="str">
        <f>IF(직접데이타입력!$E9="2",직접데이타입력!$K9," ")</f>
        <v xml:space="preserve"> </v>
      </c>
      <c r="D4" s="97" t="str">
        <f>IF(직접데이타입력!$E9="3",직접데이타입력!$K9," ")</f>
        <v xml:space="preserve"> </v>
      </c>
      <c r="E4" s="97" t="str">
        <f>IF(직접데이타입력!$E9="4",직접데이타입력!$K9," ")</f>
        <v xml:space="preserve"> </v>
      </c>
      <c r="F4" s="97">
        <f>IF(직접데이타입력!$E9="5",직접데이타입력!$K9," ")</f>
        <v>0</v>
      </c>
      <c r="G4" s="97" t="str">
        <f>IF(직접데이타입력!$E9="6",직접데이타입력!$K9," ")</f>
        <v xml:space="preserve"> </v>
      </c>
      <c r="H4" s="97" t="str">
        <f>IF(직접데이타입력!$E9="7",직접데이타입력!$K9," ")</f>
        <v xml:space="preserve"> </v>
      </c>
      <c r="I4" s="97" t="str">
        <f>IF(직접데이타입력!$E9="8",직접데이타입력!$K9," ")</f>
        <v xml:space="preserve"> </v>
      </c>
      <c r="J4" s="97" t="str">
        <f>IF(직접데이타입력!$E9="9",직접데이타입력!$K9," ")</f>
        <v xml:space="preserve"> </v>
      </c>
      <c r="K4" s="97" t="str">
        <f>IF(직접데이타입력!$E9="10",직접데이타입력!$K9," ")</f>
        <v xml:space="preserve"> </v>
      </c>
      <c r="L4" s="97" t="str">
        <f>IF(직접데이타입력!$E9="11",직접데이타입력!$K9," ")</f>
        <v xml:space="preserve"> </v>
      </c>
      <c r="M4" s="97" t="str">
        <f>IF(직접데이타입력!$E9="12",직접데이타입력!$K9," ")</f>
        <v xml:space="preserve"> </v>
      </c>
      <c r="N4" s="97" t="str">
        <f>IF(직접데이타입력!$E9="13",직접데이타입력!$K9," ")</f>
        <v xml:space="preserve"> </v>
      </c>
      <c r="O4" s="97" t="str">
        <f>IF(직접데이타입력!$E9="14",직접데이타입력!$K9," ")</f>
        <v xml:space="preserve"> </v>
      </c>
      <c r="P4" s="97" t="str">
        <f>IF(직접데이타입력!$E9="15",직접데이타입력!$K9," ")</f>
        <v xml:space="preserve"> </v>
      </c>
    </row>
    <row r="5" spans="1:16" ht="11.25" customHeight="1">
      <c r="A5" s="96">
        <f t="shared" si="0"/>
        <v>4</v>
      </c>
      <c r="B5" s="97">
        <f>IF(직접데이타입력!$E10="1",직접데이타입력!$K10," ")</f>
        <v>0</v>
      </c>
      <c r="C5" s="97" t="str">
        <f>IF(직접데이타입력!$E10="2",직접데이타입력!$K10," ")</f>
        <v xml:space="preserve"> </v>
      </c>
      <c r="D5" s="97" t="str">
        <f>IF(직접데이타입력!$E10="3",직접데이타입력!$K10," ")</f>
        <v xml:space="preserve"> </v>
      </c>
      <c r="E5" s="97" t="str">
        <f>IF(직접데이타입력!$E10="4",직접데이타입력!$K10," ")</f>
        <v xml:space="preserve"> </v>
      </c>
      <c r="F5" s="97" t="str">
        <f>IF(직접데이타입력!$E10="5",직접데이타입력!$K10," ")</f>
        <v xml:space="preserve"> </v>
      </c>
      <c r="G5" s="97" t="str">
        <f>IF(직접데이타입력!$E10="6",직접데이타입력!$K10," ")</f>
        <v xml:space="preserve"> </v>
      </c>
      <c r="H5" s="97" t="str">
        <f>IF(직접데이타입력!$E10="7",직접데이타입력!$K10," ")</f>
        <v xml:space="preserve"> </v>
      </c>
      <c r="I5" s="97" t="str">
        <f>IF(직접데이타입력!$E10="8",직접데이타입력!$K10," ")</f>
        <v xml:space="preserve"> </v>
      </c>
      <c r="J5" s="97" t="str">
        <f>IF(직접데이타입력!$E10="9",직접데이타입력!$K10," ")</f>
        <v xml:space="preserve"> </v>
      </c>
      <c r="K5" s="97" t="str">
        <f>IF(직접데이타입력!$E10="10",직접데이타입력!$K10," ")</f>
        <v xml:space="preserve"> </v>
      </c>
      <c r="L5" s="97" t="str">
        <f>IF(직접데이타입력!$E10="11",직접데이타입력!$K10," ")</f>
        <v xml:space="preserve"> </v>
      </c>
      <c r="M5" s="97" t="str">
        <f>IF(직접데이타입력!$E10="12",직접데이타입력!$K10," ")</f>
        <v xml:space="preserve"> </v>
      </c>
      <c r="N5" s="97" t="str">
        <f>IF(직접데이타입력!$E10="13",직접데이타입력!$K10," ")</f>
        <v xml:space="preserve"> </v>
      </c>
      <c r="O5" s="97" t="str">
        <f>IF(직접데이타입력!$E10="14",직접데이타입력!$K10," ")</f>
        <v xml:space="preserve"> </v>
      </c>
      <c r="P5" s="97" t="str">
        <f>IF(직접데이타입력!$E10="15",직접데이타입력!$K10," ")</f>
        <v xml:space="preserve"> </v>
      </c>
    </row>
    <row r="6" spans="1:16" ht="11.25" customHeight="1">
      <c r="A6" s="96">
        <f t="shared" si="0"/>
        <v>5</v>
      </c>
      <c r="B6" s="97" t="str">
        <f>IF(직접데이타입력!$E11="1",직접데이타입력!$K11," ")</f>
        <v xml:space="preserve"> </v>
      </c>
      <c r="C6" s="97" t="str">
        <f>IF(직접데이타입력!$E11="2",직접데이타입력!$K11," ")</f>
        <v xml:space="preserve"> </v>
      </c>
      <c r="D6" s="97" t="str">
        <f>IF(직접데이타입력!$E11="3",직접데이타입력!$K11," ")</f>
        <v xml:space="preserve"> </v>
      </c>
      <c r="E6" s="97" t="str">
        <f>IF(직접데이타입력!$E11="4",직접데이타입력!$K11," ")</f>
        <v xml:space="preserve"> </v>
      </c>
      <c r="F6" s="97">
        <f>IF(직접데이타입력!$E11="5",직접데이타입력!$K11," ")</f>
        <v>0</v>
      </c>
      <c r="G6" s="97" t="str">
        <f>IF(직접데이타입력!$E11="6",직접데이타입력!$K11," ")</f>
        <v xml:space="preserve"> </v>
      </c>
      <c r="H6" s="97" t="str">
        <f>IF(직접데이타입력!$E11="7",직접데이타입력!$K11," ")</f>
        <v xml:space="preserve"> </v>
      </c>
      <c r="I6" s="97" t="str">
        <f>IF(직접데이타입력!$E11="8",직접데이타입력!$K11," ")</f>
        <v xml:space="preserve"> </v>
      </c>
      <c r="J6" s="97" t="str">
        <f>IF(직접데이타입력!$E11="9",직접데이타입력!$K11," ")</f>
        <v xml:space="preserve"> </v>
      </c>
      <c r="K6" s="97" t="str">
        <f>IF(직접데이타입력!$E11="10",직접데이타입력!$K11," ")</f>
        <v xml:space="preserve"> </v>
      </c>
      <c r="L6" s="97" t="str">
        <f>IF(직접데이타입력!$E11="11",직접데이타입력!$K11," ")</f>
        <v xml:space="preserve"> </v>
      </c>
      <c r="M6" s="97" t="str">
        <f>IF(직접데이타입력!$E11="12",직접데이타입력!$K11," ")</f>
        <v xml:space="preserve"> </v>
      </c>
      <c r="N6" s="97" t="str">
        <f>IF(직접데이타입력!$E11="13",직접데이타입력!$K11," ")</f>
        <v xml:space="preserve"> </v>
      </c>
      <c r="O6" s="97" t="str">
        <f>IF(직접데이타입력!$E11="14",직접데이타입력!$K11," ")</f>
        <v xml:space="preserve"> </v>
      </c>
      <c r="P6" s="97" t="str">
        <f>IF(직접데이타입력!$E11="15",직접데이타입력!$K11," ")</f>
        <v xml:space="preserve"> </v>
      </c>
    </row>
    <row r="7" spans="1:16" ht="11.25" customHeight="1">
      <c r="A7" s="96">
        <f t="shared" si="0"/>
        <v>6</v>
      </c>
      <c r="B7" s="97">
        <f>IF(직접데이타입력!$E12="1",직접데이타입력!$K12," ")</f>
        <v>0</v>
      </c>
      <c r="C7" s="97" t="str">
        <f>IF(직접데이타입력!$E12="2",직접데이타입력!$K12," ")</f>
        <v xml:space="preserve"> </v>
      </c>
      <c r="D7" s="97" t="str">
        <f>IF(직접데이타입력!$E12="3",직접데이타입력!$K12," ")</f>
        <v xml:space="preserve"> </v>
      </c>
      <c r="E7" s="97" t="str">
        <f>IF(직접데이타입력!$E12="4",직접데이타입력!$K12," ")</f>
        <v xml:space="preserve"> </v>
      </c>
      <c r="F7" s="97" t="str">
        <f>IF(직접데이타입력!$E12="5",직접데이타입력!$K12," ")</f>
        <v xml:space="preserve"> </v>
      </c>
      <c r="G7" s="97" t="str">
        <f>IF(직접데이타입력!$E12="6",직접데이타입력!$K12," ")</f>
        <v xml:space="preserve"> </v>
      </c>
      <c r="H7" s="97" t="str">
        <f>IF(직접데이타입력!$E12="7",직접데이타입력!$K12," ")</f>
        <v xml:space="preserve"> </v>
      </c>
      <c r="I7" s="97" t="str">
        <f>IF(직접데이타입력!$E12="8",직접데이타입력!$K12," ")</f>
        <v xml:space="preserve"> </v>
      </c>
      <c r="J7" s="97" t="str">
        <f>IF(직접데이타입력!$E12="9",직접데이타입력!$K12," ")</f>
        <v xml:space="preserve"> </v>
      </c>
      <c r="K7" s="97" t="str">
        <f>IF(직접데이타입력!$E12="10",직접데이타입력!$K12," ")</f>
        <v xml:space="preserve"> </v>
      </c>
      <c r="L7" s="97" t="str">
        <f>IF(직접데이타입력!$E12="11",직접데이타입력!$K12," ")</f>
        <v xml:space="preserve"> </v>
      </c>
      <c r="M7" s="97" t="str">
        <f>IF(직접데이타입력!$E12="12",직접데이타입력!$K12," ")</f>
        <v xml:space="preserve"> </v>
      </c>
      <c r="N7" s="97" t="str">
        <f>IF(직접데이타입력!$E12="13",직접데이타입력!$K12," ")</f>
        <v xml:space="preserve"> </v>
      </c>
      <c r="O7" s="97" t="str">
        <f>IF(직접데이타입력!$E12="14",직접데이타입력!$K12," ")</f>
        <v xml:space="preserve"> </v>
      </c>
      <c r="P7" s="97" t="str">
        <f>IF(직접데이타입력!$E12="15",직접데이타입력!$K12," ")</f>
        <v xml:space="preserve"> </v>
      </c>
    </row>
    <row r="8" spans="1:16" ht="11.25" customHeight="1">
      <c r="A8" s="96">
        <f t="shared" si="0"/>
        <v>7</v>
      </c>
      <c r="B8" s="97" t="str">
        <f>IF(직접데이타입력!$E13="1",직접데이타입력!$K13," ")</f>
        <v xml:space="preserve"> </v>
      </c>
      <c r="C8" s="97" t="str">
        <f>IF(직접데이타입력!$E13="2",직접데이타입력!$K13," ")</f>
        <v xml:space="preserve"> </v>
      </c>
      <c r="D8" s="97" t="str">
        <f>IF(직접데이타입력!$E13="3",직접데이타입력!$K13," ")</f>
        <v xml:space="preserve"> </v>
      </c>
      <c r="E8" s="97" t="str">
        <f>IF(직접데이타입력!$E13="4",직접데이타입력!$K13," ")</f>
        <v xml:space="preserve"> </v>
      </c>
      <c r="F8" s="97">
        <f>IF(직접데이타입력!$E13="5",직접데이타입력!$K13," ")</f>
        <v>0</v>
      </c>
      <c r="G8" s="97" t="str">
        <f>IF(직접데이타입력!$E13="6",직접데이타입력!$K13," ")</f>
        <v xml:space="preserve"> </v>
      </c>
      <c r="H8" s="97" t="str">
        <f>IF(직접데이타입력!$E13="7",직접데이타입력!$K13," ")</f>
        <v xml:space="preserve"> </v>
      </c>
      <c r="I8" s="97" t="str">
        <f>IF(직접데이타입력!$E13="8",직접데이타입력!$K13," ")</f>
        <v xml:space="preserve"> </v>
      </c>
      <c r="J8" s="97" t="str">
        <f>IF(직접데이타입력!$E13="9",직접데이타입력!$K13," ")</f>
        <v xml:space="preserve"> </v>
      </c>
      <c r="K8" s="97" t="str">
        <f>IF(직접데이타입력!$E13="10",직접데이타입력!$K13," ")</f>
        <v xml:space="preserve"> </v>
      </c>
      <c r="L8" s="97" t="str">
        <f>IF(직접데이타입력!$E13="11",직접데이타입력!$K13," ")</f>
        <v xml:space="preserve"> </v>
      </c>
      <c r="M8" s="97" t="str">
        <f>IF(직접데이타입력!$E13="12",직접데이타입력!$K13," ")</f>
        <v xml:space="preserve"> </v>
      </c>
      <c r="N8" s="97" t="str">
        <f>IF(직접데이타입력!$E13="13",직접데이타입력!$K13," ")</f>
        <v xml:space="preserve"> </v>
      </c>
      <c r="O8" s="97" t="str">
        <f>IF(직접데이타입력!$E13="14",직접데이타입력!$K13," ")</f>
        <v xml:space="preserve"> </v>
      </c>
      <c r="P8" s="97" t="str">
        <f>IF(직접데이타입력!$E13="15",직접데이타입력!$K13," ")</f>
        <v xml:space="preserve"> </v>
      </c>
    </row>
    <row r="9" spans="1:16" ht="11.25" customHeight="1">
      <c r="A9" s="96">
        <f t="shared" si="0"/>
        <v>8</v>
      </c>
      <c r="B9" s="97" t="str">
        <f>IF(직접데이타입력!$E14="1",직접데이타입력!$K14," ")</f>
        <v xml:space="preserve"> </v>
      </c>
      <c r="C9" s="97" t="str">
        <f>IF(직접데이타입력!$E14="2",직접데이타입력!$K14," ")</f>
        <v xml:space="preserve"> </v>
      </c>
      <c r="D9" s="97" t="str">
        <f>IF(직접데이타입력!$E14="3",직접데이타입력!$K14," ")</f>
        <v xml:space="preserve"> </v>
      </c>
      <c r="E9" s="97" t="str">
        <f>IF(직접데이타입력!$E14="4",직접데이타입력!$K14," ")</f>
        <v xml:space="preserve"> </v>
      </c>
      <c r="F9" s="97">
        <f>IF(직접데이타입력!$E14="5",직접데이타입력!$K14," ")</f>
        <v>0</v>
      </c>
      <c r="G9" s="97" t="str">
        <f>IF(직접데이타입력!$E14="6",직접데이타입력!$K14," ")</f>
        <v xml:space="preserve"> </v>
      </c>
      <c r="H9" s="97" t="str">
        <f>IF(직접데이타입력!$E14="7",직접데이타입력!$K14," ")</f>
        <v xml:space="preserve"> </v>
      </c>
      <c r="I9" s="97" t="str">
        <f>IF(직접데이타입력!$E14="8",직접데이타입력!$K14," ")</f>
        <v xml:space="preserve"> </v>
      </c>
      <c r="J9" s="97" t="str">
        <f>IF(직접데이타입력!$E14="9",직접데이타입력!$K14," ")</f>
        <v xml:space="preserve"> </v>
      </c>
      <c r="K9" s="97" t="str">
        <f>IF(직접데이타입력!$E14="10",직접데이타입력!$K14," ")</f>
        <v xml:space="preserve"> </v>
      </c>
      <c r="L9" s="97" t="str">
        <f>IF(직접데이타입력!$E14="11",직접데이타입력!$K14," ")</f>
        <v xml:space="preserve"> </v>
      </c>
      <c r="M9" s="97" t="str">
        <f>IF(직접데이타입력!$E14="12",직접데이타입력!$K14," ")</f>
        <v xml:space="preserve"> </v>
      </c>
      <c r="N9" s="97" t="str">
        <f>IF(직접데이타입력!$E14="13",직접데이타입력!$K14," ")</f>
        <v xml:space="preserve"> </v>
      </c>
      <c r="O9" s="97" t="str">
        <f>IF(직접데이타입력!$E14="14",직접데이타입력!$K14," ")</f>
        <v xml:space="preserve"> </v>
      </c>
      <c r="P9" s="97" t="str">
        <f>IF(직접데이타입력!$E14="15",직접데이타입력!$K14," ")</f>
        <v xml:space="preserve"> </v>
      </c>
    </row>
    <row r="10" spans="1:16" ht="11.25" customHeight="1">
      <c r="A10" s="96">
        <f t="shared" si="0"/>
        <v>9</v>
      </c>
      <c r="B10" s="97">
        <f>IF(직접데이타입력!$E15="1",직접데이타입력!$K15," ")</f>
        <v>0</v>
      </c>
      <c r="C10" s="97" t="str">
        <f>IF(직접데이타입력!$E15="2",직접데이타입력!$K15," ")</f>
        <v xml:space="preserve"> </v>
      </c>
      <c r="D10" s="97" t="str">
        <f>IF(직접데이타입력!$E15="3",직접데이타입력!$K15," ")</f>
        <v xml:space="preserve"> </v>
      </c>
      <c r="E10" s="97" t="str">
        <f>IF(직접데이타입력!$E15="4",직접데이타입력!$K15," ")</f>
        <v xml:space="preserve"> </v>
      </c>
      <c r="F10" s="97" t="str">
        <f>IF(직접데이타입력!$E15="5",직접데이타입력!$K15," ")</f>
        <v xml:space="preserve"> </v>
      </c>
      <c r="G10" s="97" t="str">
        <f>IF(직접데이타입력!$E15="6",직접데이타입력!$K15," ")</f>
        <v xml:space="preserve"> </v>
      </c>
      <c r="H10" s="97" t="str">
        <f>IF(직접데이타입력!$E15="7",직접데이타입력!$K15," ")</f>
        <v xml:space="preserve"> </v>
      </c>
      <c r="I10" s="97" t="str">
        <f>IF(직접데이타입력!$E15="8",직접데이타입력!$K15," ")</f>
        <v xml:space="preserve"> </v>
      </c>
      <c r="J10" s="97" t="str">
        <f>IF(직접데이타입력!$E15="9",직접데이타입력!$K15," ")</f>
        <v xml:space="preserve"> </v>
      </c>
      <c r="K10" s="97" t="str">
        <f>IF(직접데이타입력!$E15="10",직접데이타입력!$K15," ")</f>
        <v xml:space="preserve"> </v>
      </c>
      <c r="L10" s="97" t="str">
        <f>IF(직접데이타입력!$E15="11",직접데이타입력!$K15," ")</f>
        <v xml:space="preserve"> </v>
      </c>
      <c r="M10" s="97" t="str">
        <f>IF(직접데이타입력!$E15="12",직접데이타입력!$K15," ")</f>
        <v xml:space="preserve"> </v>
      </c>
      <c r="N10" s="97" t="str">
        <f>IF(직접데이타입력!$E15="13",직접데이타입력!$K15," ")</f>
        <v xml:space="preserve"> </v>
      </c>
      <c r="O10" s="97" t="str">
        <f>IF(직접데이타입력!$E15="14",직접데이타입력!$K15," ")</f>
        <v xml:space="preserve"> </v>
      </c>
      <c r="P10" s="97" t="str">
        <f>IF(직접데이타입력!$E15="15",직접데이타입력!$K15," ")</f>
        <v xml:space="preserve"> </v>
      </c>
    </row>
    <row r="11" spans="1:16" ht="11.25" customHeight="1">
      <c r="A11" s="96">
        <f t="shared" si="0"/>
        <v>10</v>
      </c>
      <c r="B11" s="97">
        <f>IF(직접데이타입력!$E16="1",직접데이타입력!$K16," ")</f>
        <v>0</v>
      </c>
      <c r="C11" s="97" t="str">
        <f>IF(직접데이타입력!$E16="2",직접데이타입력!$K16," ")</f>
        <v xml:space="preserve"> </v>
      </c>
      <c r="D11" s="97" t="str">
        <f>IF(직접데이타입력!$E16="3",직접데이타입력!$K16," ")</f>
        <v xml:space="preserve"> </v>
      </c>
      <c r="E11" s="97" t="str">
        <f>IF(직접데이타입력!$E16="4",직접데이타입력!$K16," ")</f>
        <v xml:space="preserve"> </v>
      </c>
      <c r="F11" s="97" t="str">
        <f>IF(직접데이타입력!$E16="5",직접데이타입력!$K16," ")</f>
        <v xml:space="preserve"> </v>
      </c>
      <c r="G11" s="97" t="str">
        <f>IF(직접데이타입력!$E16="6",직접데이타입력!$K16," ")</f>
        <v xml:space="preserve"> </v>
      </c>
      <c r="H11" s="97" t="str">
        <f>IF(직접데이타입력!$E16="7",직접데이타입력!$K16," ")</f>
        <v xml:space="preserve"> </v>
      </c>
      <c r="I11" s="97" t="str">
        <f>IF(직접데이타입력!$E16="8",직접데이타입력!$K16," ")</f>
        <v xml:space="preserve"> </v>
      </c>
      <c r="J11" s="97" t="str">
        <f>IF(직접데이타입력!$E16="9",직접데이타입력!$K16," ")</f>
        <v xml:space="preserve"> </v>
      </c>
      <c r="K11" s="97" t="str">
        <f>IF(직접데이타입력!$E16="10",직접데이타입력!$K16," ")</f>
        <v xml:space="preserve"> </v>
      </c>
      <c r="L11" s="97" t="str">
        <f>IF(직접데이타입력!$E16="11",직접데이타입력!$K16," ")</f>
        <v xml:space="preserve"> </v>
      </c>
      <c r="M11" s="97" t="str">
        <f>IF(직접데이타입력!$E16="12",직접데이타입력!$K16," ")</f>
        <v xml:space="preserve"> </v>
      </c>
      <c r="N11" s="97" t="str">
        <f>IF(직접데이타입력!$E16="13",직접데이타입력!$K16," ")</f>
        <v xml:space="preserve"> </v>
      </c>
      <c r="O11" s="97" t="str">
        <f>IF(직접데이타입력!$E16="14",직접데이타입력!$K16," ")</f>
        <v xml:space="preserve"> </v>
      </c>
      <c r="P11" s="97" t="str">
        <f>IF(직접데이타입력!$E16="15",직접데이타입력!$K16," ")</f>
        <v xml:space="preserve"> </v>
      </c>
    </row>
    <row r="12" spans="1:16" ht="11.25" customHeight="1">
      <c r="A12" s="96">
        <f t="shared" si="0"/>
        <v>11</v>
      </c>
      <c r="B12" s="97" t="str">
        <f>IF(직접데이타입력!$E17="1",직접데이타입력!$K17," ")</f>
        <v xml:space="preserve"> </v>
      </c>
      <c r="C12" s="97" t="str">
        <f>IF(직접데이타입력!$E17="2",직접데이타입력!$K17," ")</f>
        <v xml:space="preserve"> </v>
      </c>
      <c r="D12" s="97">
        <f>IF(직접데이타입력!$E17="3",직접데이타입력!$K17," ")</f>
        <v>0</v>
      </c>
      <c r="E12" s="97" t="str">
        <f>IF(직접데이타입력!$E17="4",직접데이타입력!$K17," ")</f>
        <v xml:space="preserve"> </v>
      </c>
      <c r="F12" s="97" t="str">
        <f>IF(직접데이타입력!$E17="5",직접데이타입력!$K17," ")</f>
        <v xml:space="preserve"> </v>
      </c>
      <c r="G12" s="97" t="str">
        <f>IF(직접데이타입력!$E17="6",직접데이타입력!$K17," ")</f>
        <v xml:space="preserve"> </v>
      </c>
      <c r="H12" s="97" t="str">
        <f>IF(직접데이타입력!$E17="7",직접데이타입력!$K17," ")</f>
        <v xml:space="preserve"> </v>
      </c>
      <c r="I12" s="97" t="str">
        <f>IF(직접데이타입력!$E17="8",직접데이타입력!$K17," ")</f>
        <v xml:space="preserve"> </v>
      </c>
      <c r="J12" s="97" t="str">
        <f>IF(직접데이타입력!$E17="9",직접데이타입력!$K17," ")</f>
        <v xml:space="preserve"> </v>
      </c>
      <c r="K12" s="97" t="str">
        <f>IF(직접데이타입력!$E17="10",직접데이타입력!$K17," ")</f>
        <v xml:space="preserve"> </v>
      </c>
      <c r="L12" s="97" t="str">
        <f>IF(직접데이타입력!$E17="11",직접데이타입력!$K17," ")</f>
        <v xml:space="preserve"> </v>
      </c>
      <c r="M12" s="97" t="str">
        <f>IF(직접데이타입력!$E17="12",직접데이타입력!$K17," ")</f>
        <v xml:space="preserve"> </v>
      </c>
      <c r="N12" s="97" t="str">
        <f>IF(직접데이타입력!$E17="13",직접데이타입력!$K17," ")</f>
        <v xml:space="preserve"> </v>
      </c>
      <c r="O12" s="97" t="str">
        <f>IF(직접데이타입력!$E17="14",직접데이타입력!$K17," ")</f>
        <v xml:space="preserve"> </v>
      </c>
      <c r="P12" s="97" t="str">
        <f>IF(직접데이타입력!$E17="15",직접데이타입력!$K17," ")</f>
        <v xml:space="preserve"> </v>
      </c>
    </row>
    <row r="13" spans="1:16" ht="11.25" customHeight="1">
      <c r="A13" s="96">
        <f t="shared" si="0"/>
        <v>12</v>
      </c>
      <c r="B13" s="97">
        <f>IF(직접데이타입력!$E18="1",직접데이타입력!$K18," ")</f>
        <v>0</v>
      </c>
      <c r="C13" s="97" t="str">
        <f>IF(직접데이타입력!$E18="2",직접데이타입력!$K18," ")</f>
        <v xml:space="preserve"> </v>
      </c>
      <c r="D13" s="97" t="str">
        <f>IF(직접데이타입력!$E18="3",직접데이타입력!$K18," ")</f>
        <v xml:space="preserve"> </v>
      </c>
      <c r="E13" s="97" t="str">
        <f>IF(직접데이타입력!$E18="4",직접데이타입력!$K18," ")</f>
        <v xml:space="preserve"> </v>
      </c>
      <c r="F13" s="97" t="str">
        <f>IF(직접데이타입력!$E18="5",직접데이타입력!$K18," ")</f>
        <v xml:space="preserve"> </v>
      </c>
      <c r="G13" s="97" t="str">
        <f>IF(직접데이타입력!$E18="6",직접데이타입력!$K18," ")</f>
        <v xml:space="preserve"> </v>
      </c>
      <c r="H13" s="97" t="str">
        <f>IF(직접데이타입력!$E18="7",직접데이타입력!$K18," ")</f>
        <v xml:space="preserve"> </v>
      </c>
      <c r="I13" s="97" t="str">
        <f>IF(직접데이타입력!$E18="8",직접데이타입력!$K18," ")</f>
        <v xml:space="preserve"> </v>
      </c>
      <c r="J13" s="97" t="str">
        <f>IF(직접데이타입력!$E18="9",직접데이타입력!$K18," ")</f>
        <v xml:space="preserve"> </v>
      </c>
      <c r="K13" s="97" t="str">
        <f>IF(직접데이타입력!$E18="10",직접데이타입력!$K18," ")</f>
        <v xml:space="preserve"> </v>
      </c>
      <c r="L13" s="97" t="str">
        <f>IF(직접데이타입력!$E18="11",직접데이타입력!$K18," ")</f>
        <v xml:space="preserve"> </v>
      </c>
      <c r="M13" s="97" t="str">
        <f>IF(직접데이타입력!$E18="12",직접데이타입력!$K18," ")</f>
        <v xml:space="preserve"> </v>
      </c>
      <c r="N13" s="97" t="str">
        <f>IF(직접데이타입력!$E18="13",직접데이타입력!$K18," ")</f>
        <v xml:space="preserve"> </v>
      </c>
      <c r="O13" s="97" t="str">
        <f>IF(직접데이타입력!$E18="14",직접데이타입력!$K18," ")</f>
        <v xml:space="preserve"> </v>
      </c>
      <c r="P13" s="97" t="str">
        <f>IF(직접데이타입력!$E18="15",직접데이타입력!$K18," ")</f>
        <v xml:space="preserve"> </v>
      </c>
    </row>
    <row r="14" spans="1:16" ht="11.25" customHeight="1">
      <c r="A14" s="96">
        <f t="shared" si="0"/>
        <v>13</v>
      </c>
      <c r="B14" s="97" t="str">
        <f>IF(직접데이타입력!$E19="1",직접데이타입력!$K19," ")</f>
        <v xml:space="preserve"> </v>
      </c>
      <c r="C14" s="97" t="str">
        <f>IF(직접데이타입력!$E19="2",직접데이타입력!$K19," ")</f>
        <v xml:space="preserve"> </v>
      </c>
      <c r="D14" s="97" t="str">
        <f>IF(직접데이타입력!$E19="3",직접데이타입력!$K19," ")</f>
        <v xml:space="preserve"> </v>
      </c>
      <c r="E14" s="97" t="str">
        <f>IF(직접데이타입력!$E19="4",직접데이타입력!$K19," ")</f>
        <v xml:space="preserve"> </v>
      </c>
      <c r="F14" s="97">
        <f>IF(직접데이타입력!$E19="5",직접데이타입력!$K19," ")</f>
        <v>0</v>
      </c>
      <c r="G14" s="97" t="str">
        <f>IF(직접데이타입력!$E19="6",직접데이타입력!$K19," ")</f>
        <v xml:space="preserve"> </v>
      </c>
      <c r="H14" s="97" t="str">
        <f>IF(직접데이타입력!$E19="7",직접데이타입력!$K19," ")</f>
        <v xml:space="preserve"> </v>
      </c>
      <c r="I14" s="97" t="str">
        <f>IF(직접데이타입력!$E19="8",직접데이타입력!$K19," ")</f>
        <v xml:space="preserve"> </v>
      </c>
      <c r="J14" s="97" t="str">
        <f>IF(직접데이타입력!$E19="9",직접데이타입력!$K19," ")</f>
        <v xml:space="preserve"> </v>
      </c>
      <c r="K14" s="97" t="str">
        <f>IF(직접데이타입력!$E19="10",직접데이타입력!$K19," ")</f>
        <v xml:space="preserve"> </v>
      </c>
      <c r="L14" s="97" t="str">
        <f>IF(직접데이타입력!$E19="11",직접데이타입력!$K19," ")</f>
        <v xml:space="preserve"> </v>
      </c>
      <c r="M14" s="97" t="str">
        <f>IF(직접데이타입력!$E19="12",직접데이타입력!$K19," ")</f>
        <v xml:space="preserve"> </v>
      </c>
      <c r="N14" s="97" t="str">
        <f>IF(직접데이타입력!$E19="13",직접데이타입력!$K19," ")</f>
        <v xml:space="preserve"> </v>
      </c>
      <c r="O14" s="97" t="str">
        <f>IF(직접데이타입력!$E19="14",직접데이타입력!$K19," ")</f>
        <v xml:space="preserve"> </v>
      </c>
      <c r="P14" s="97" t="str">
        <f>IF(직접데이타입력!$E19="15",직접데이타입력!$K19," ")</f>
        <v xml:space="preserve"> </v>
      </c>
    </row>
    <row r="15" spans="1:16" ht="11.25" customHeight="1">
      <c r="A15" s="96">
        <f t="shared" si="0"/>
        <v>14</v>
      </c>
      <c r="B15" s="97">
        <f>IF(직접데이타입력!$E20="1",직접데이타입력!$K20," ")</f>
        <v>0</v>
      </c>
      <c r="C15" s="97" t="str">
        <f>IF(직접데이타입력!$E20="2",직접데이타입력!$K20," ")</f>
        <v xml:space="preserve"> </v>
      </c>
      <c r="D15" s="97" t="str">
        <f>IF(직접데이타입력!$E20="3",직접데이타입력!$K20," ")</f>
        <v xml:space="preserve"> </v>
      </c>
      <c r="E15" s="97" t="str">
        <f>IF(직접데이타입력!$E20="4",직접데이타입력!$K20," ")</f>
        <v xml:space="preserve"> </v>
      </c>
      <c r="F15" s="97" t="str">
        <f>IF(직접데이타입력!$E20="5",직접데이타입력!$K20," ")</f>
        <v xml:space="preserve"> </v>
      </c>
      <c r="G15" s="97" t="str">
        <f>IF(직접데이타입력!$E20="6",직접데이타입력!$K20," ")</f>
        <v xml:space="preserve"> </v>
      </c>
      <c r="H15" s="97" t="str">
        <f>IF(직접데이타입력!$E20="7",직접데이타입력!$K20," ")</f>
        <v xml:space="preserve"> </v>
      </c>
      <c r="I15" s="97" t="str">
        <f>IF(직접데이타입력!$E20="8",직접데이타입력!$K20," ")</f>
        <v xml:space="preserve"> </v>
      </c>
      <c r="J15" s="97" t="str">
        <f>IF(직접데이타입력!$E20="9",직접데이타입력!$K20," ")</f>
        <v xml:space="preserve"> </v>
      </c>
      <c r="K15" s="97" t="str">
        <f>IF(직접데이타입력!$E20="10",직접데이타입력!$K20," ")</f>
        <v xml:space="preserve"> </v>
      </c>
      <c r="L15" s="97" t="str">
        <f>IF(직접데이타입력!$E20="11",직접데이타입력!$K20," ")</f>
        <v xml:space="preserve"> </v>
      </c>
      <c r="M15" s="97" t="str">
        <f>IF(직접데이타입력!$E20="12",직접데이타입력!$K20," ")</f>
        <v xml:space="preserve"> </v>
      </c>
      <c r="N15" s="97" t="str">
        <f>IF(직접데이타입력!$E20="13",직접데이타입력!$K20," ")</f>
        <v xml:space="preserve"> </v>
      </c>
      <c r="O15" s="97" t="str">
        <f>IF(직접데이타입력!$E20="14",직접데이타입력!$K20," ")</f>
        <v xml:space="preserve"> </v>
      </c>
      <c r="P15" s="97" t="str">
        <f>IF(직접데이타입력!$E20="15",직접데이타입력!$K20," ")</f>
        <v xml:space="preserve"> </v>
      </c>
    </row>
    <row r="16" spans="1:16" ht="11.25" customHeight="1">
      <c r="A16" s="96">
        <f t="shared" si="0"/>
        <v>15</v>
      </c>
      <c r="B16" s="97" t="str">
        <f>IF(직접데이타입력!$E21="1",직접데이타입력!$K21," ")</f>
        <v xml:space="preserve"> </v>
      </c>
      <c r="C16" s="97" t="str">
        <f>IF(직접데이타입력!$E21="2",직접데이타입력!$K21," ")</f>
        <v xml:space="preserve"> </v>
      </c>
      <c r="D16" s="97" t="str">
        <f>IF(직접데이타입력!$E21="3",직접데이타입력!$K21," ")</f>
        <v xml:space="preserve"> </v>
      </c>
      <c r="E16" s="97" t="str">
        <f>IF(직접데이타입력!$E21="4",직접데이타입력!$K21," ")</f>
        <v xml:space="preserve"> </v>
      </c>
      <c r="F16" s="97">
        <f>IF(직접데이타입력!$E21="5",직접데이타입력!$K21," ")</f>
        <v>0</v>
      </c>
      <c r="G16" s="97" t="str">
        <f>IF(직접데이타입력!$E21="6",직접데이타입력!$K21," ")</f>
        <v xml:space="preserve"> </v>
      </c>
      <c r="H16" s="97" t="str">
        <f>IF(직접데이타입력!$E21="7",직접데이타입력!$K21," ")</f>
        <v xml:space="preserve"> </v>
      </c>
      <c r="I16" s="97" t="str">
        <f>IF(직접데이타입력!$E21="8",직접데이타입력!$K21," ")</f>
        <v xml:space="preserve"> </v>
      </c>
      <c r="J16" s="97" t="str">
        <f>IF(직접데이타입력!$E21="9",직접데이타입력!$K21," ")</f>
        <v xml:space="preserve"> </v>
      </c>
      <c r="K16" s="97" t="str">
        <f>IF(직접데이타입력!$E21="10",직접데이타입력!$K21," ")</f>
        <v xml:space="preserve"> </v>
      </c>
      <c r="L16" s="97" t="str">
        <f>IF(직접데이타입력!$E21="11",직접데이타입력!$K21," ")</f>
        <v xml:space="preserve"> </v>
      </c>
      <c r="M16" s="97" t="str">
        <f>IF(직접데이타입력!$E21="12",직접데이타입력!$K21," ")</f>
        <v xml:space="preserve"> </v>
      </c>
      <c r="N16" s="97" t="str">
        <f>IF(직접데이타입력!$E21="13",직접데이타입력!$K21," ")</f>
        <v xml:space="preserve"> </v>
      </c>
      <c r="O16" s="97" t="str">
        <f>IF(직접데이타입력!$E21="14",직접데이타입력!$K21," ")</f>
        <v xml:space="preserve"> </v>
      </c>
      <c r="P16" s="97" t="str">
        <f>IF(직접데이타입력!$E21="15",직접데이타입력!$K21," ")</f>
        <v xml:space="preserve"> </v>
      </c>
    </row>
    <row r="17" spans="1:16" ht="11.25" customHeight="1">
      <c r="A17" s="96">
        <f t="shared" si="0"/>
        <v>16</v>
      </c>
      <c r="B17" s="97" t="str">
        <f>IF(직접데이타입력!$E22="1",직접데이타입력!$K22," ")</f>
        <v xml:space="preserve"> </v>
      </c>
      <c r="C17" s="97" t="str">
        <f>IF(직접데이타입력!$E22="2",직접데이타입력!$K22," ")</f>
        <v xml:space="preserve"> </v>
      </c>
      <c r="D17" s="97" t="str">
        <f>IF(직접데이타입력!$E22="3",직접데이타입력!$K22," ")</f>
        <v xml:space="preserve"> </v>
      </c>
      <c r="E17" s="97" t="str">
        <f>IF(직접데이타입력!$E22="4",직접데이타입력!$K22," ")</f>
        <v xml:space="preserve"> </v>
      </c>
      <c r="F17" s="97">
        <f>IF(직접데이타입력!$E22="5",직접데이타입력!$K22," ")</f>
        <v>0</v>
      </c>
      <c r="G17" s="97" t="str">
        <f>IF(직접데이타입력!$E22="6",직접데이타입력!$K22," ")</f>
        <v xml:space="preserve"> </v>
      </c>
      <c r="H17" s="97" t="str">
        <f>IF(직접데이타입력!$E22="7",직접데이타입력!$K22," ")</f>
        <v xml:space="preserve"> </v>
      </c>
      <c r="I17" s="97" t="str">
        <f>IF(직접데이타입력!$E22="8",직접데이타입력!$K22," ")</f>
        <v xml:space="preserve"> </v>
      </c>
      <c r="J17" s="97" t="str">
        <f>IF(직접데이타입력!$E22="9",직접데이타입력!$K22," ")</f>
        <v xml:space="preserve"> </v>
      </c>
      <c r="K17" s="97" t="str">
        <f>IF(직접데이타입력!$E22="10",직접데이타입력!$K22," ")</f>
        <v xml:space="preserve"> </v>
      </c>
      <c r="L17" s="97" t="str">
        <f>IF(직접데이타입력!$E22="11",직접데이타입력!$K22," ")</f>
        <v xml:space="preserve"> </v>
      </c>
      <c r="M17" s="97" t="str">
        <f>IF(직접데이타입력!$E22="12",직접데이타입력!$K22," ")</f>
        <v xml:space="preserve"> </v>
      </c>
      <c r="N17" s="97" t="str">
        <f>IF(직접데이타입력!$E22="13",직접데이타입력!$K22," ")</f>
        <v xml:space="preserve"> </v>
      </c>
      <c r="O17" s="97" t="str">
        <f>IF(직접데이타입력!$E22="14",직접데이타입력!$K22," ")</f>
        <v xml:space="preserve"> </v>
      </c>
      <c r="P17" s="97" t="str">
        <f>IF(직접데이타입력!$E22="15",직접데이타입력!$K22," ")</f>
        <v xml:space="preserve"> </v>
      </c>
    </row>
    <row r="18" spans="1:16" ht="11.25" customHeight="1">
      <c r="A18" s="96">
        <f t="shared" si="0"/>
        <v>17</v>
      </c>
      <c r="B18" s="97" t="str">
        <f>IF(직접데이타입력!$E23="1",직접데이타입력!$K23," ")</f>
        <v xml:space="preserve"> </v>
      </c>
      <c r="C18" s="97" t="str">
        <f>IF(직접데이타입력!$E23="2",직접데이타입력!$K23," ")</f>
        <v xml:space="preserve"> </v>
      </c>
      <c r="D18" s="97" t="str">
        <f>IF(직접데이타입력!$E23="3",직접데이타입력!$K23," ")</f>
        <v xml:space="preserve"> </v>
      </c>
      <c r="E18" s="97" t="str">
        <f>IF(직접데이타입력!$E23="4",직접데이타입력!$K23," ")</f>
        <v xml:space="preserve"> </v>
      </c>
      <c r="F18" s="97" t="str">
        <f>IF(직접데이타입력!$E23="5",직접데이타입력!$K23," ")</f>
        <v xml:space="preserve"> </v>
      </c>
      <c r="G18" s="97" t="str">
        <f>IF(직접데이타입력!$E23="6",직접데이타입력!$K23," ")</f>
        <v xml:space="preserve"> </v>
      </c>
      <c r="H18" s="97" t="str">
        <f>IF(직접데이타입력!$E23="7",직접데이타입력!$K23," ")</f>
        <v xml:space="preserve"> </v>
      </c>
      <c r="I18" s="97">
        <f>IF(직접데이타입력!$E23="8",직접데이타입력!$K23," ")</f>
        <v>0</v>
      </c>
      <c r="J18" s="97" t="str">
        <f>IF(직접데이타입력!$E23="9",직접데이타입력!$K23," ")</f>
        <v xml:space="preserve"> </v>
      </c>
      <c r="K18" s="97" t="str">
        <f>IF(직접데이타입력!$E23="10",직접데이타입력!$K23," ")</f>
        <v xml:space="preserve"> </v>
      </c>
      <c r="L18" s="97" t="str">
        <f>IF(직접데이타입력!$E23="11",직접데이타입력!$K23," ")</f>
        <v xml:space="preserve"> </v>
      </c>
      <c r="M18" s="97" t="str">
        <f>IF(직접데이타입력!$E23="12",직접데이타입력!$K23," ")</f>
        <v xml:space="preserve"> </v>
      </c>
      <c r="N18" s="97" t="str">
        <f>IF(직접데이타입력!$E23="13",직접데이타입력!$K23," ")</f>
        <v xml:space="preserve"> </v>
      </c>
      <c r="O18" s="97" t="str">
        <f>IF(직접데이타입력!$E23="14",직접데이타입력!$K23," ")</f>
        <v xml:space="preserve"> </v>
      </c>
      <c r="P18" s="97" t="str">
        <f>IF(직접데이타입력!$E23="15",직접데이타입력!$K23," ")</f>
        <v xml:space="preserve"> </v>
      </c>
    </row>
    <row r="19" spans="1:16" ht="11.25" customHeight="1">
      <c r="A19" s="96">
        <f t="shared" si="0"/>
        <v>18</v>
      </c>
      <c r="B19" s="97" t="str">
        <f>IF(직접데이타입력!$E24="1",직접데이타입력!$K24," ")</f>
        <v xml:space="preserve"> </v>
      </c>
      <c r="C19" s="97" t="str">
        <f>IF(직접데이타입력!$E24="2",직접데이타입력!$K24," ")</f>
        <v xml:space="preserve"> </v>
      </c>
      <c r="D19" s="97" t="str">
        <f>IF(직접데이타입력!$E24="3",직접데이타입력!$K24," ")</f>
        <v xml:space="preserve"> </v>
      </c>
      <c r="E19" s="97" t="str">
        <f>IF(직접데이타입력!$E24="4",직접데이타입력!$K24," ")</f>
        <v xml:space="preserve"> </v>
      </c>
      <c r="F19" s="97">
        <f>IF(직접데이타입력!$E24="5",직접데이타입력!$K24," ")</f>
        <v>0</v>
      </c>
      <c r="G19" s="97" t="str">
        <f>IF(직접데이타입력!$E24="6",직접데이타입력!$K24," ")</f>
        <v xml:space="preserve"> </v>
      </c>
      <c r="H19" s="97" t="str">
        <f>IF(직접데이타입력!$E24="7",직접데이타입력!$K24," ")</f>
        <v xml:space="preserve"> </v>
      </c>
      <c r="I19" s="97" t="str">
        <f>IF(직접데이타입력!$E24="8",직접데이타입력!$K24," ")</f>
        <v xml:space="preserve"> </v>
      </c>
      <c r="J19" s="97" t="str">
        <f>IF(직접데이타입력!$E24="9",직접데이타입력!$K24," ")</f>
        <v xml:space="preserve"> </v>
      </c>
      <c r="K19" s="97" t="str">
        <f>IF(직접데이타입력!$E24="10",직접데이타입력!$K24," ")</f>
        <v xml:space="preserve"> </v>
      </c>
      <c r="L19" s="97" t="str">
        <f>IF(직접데이타입력!$E24="11",직접데이타입력!$K24," ")</f>
        <v xml:space="preserve"> </v>
      </c>
      <c r="M19" s="97" t="str">
        <f>IF(직접데이타입력!$E24="12",직접데이타입력!$K24," ")</f>
        <v xml:space="preserve"> </v>
      </c>
      <c r="N19" s="97" t="str">
        <f>IF(직접데이타입력!$E24="13",직접데이타입력!$K24," ")</f>
        <v xml:space="preserve"> </v>
      </c>
      <c r="O19" s="97" t="str">
        <f>IF(직접데이타입력!$E24="14",직접데이타입력!$K24," ")</f>
        <v xml:space="preserve"> </v>
      </c>
      <c r="P19" s="97" t="str">
        <f>IF(직접데이타입력!$E24="15",직접데이타입력!$K24," ")</f>
        <v xml:space="preserve"> </v>
      </c>
    </row>
    <row r="20" spans="1:16" ht="11.25" customHeight="1">
      <c r="A20" s="96">
        <f t="shared" si="0"/>
        <v>19</v>
      </c>
      <c r="B20" s="97" t="str">
        <f>IF(직접데이타입력!$E25="1",직접데이타입력!$K25," ")</f>
        <v xml:space="preserve"> </v>
      </c>
      <c r="C20" s="97" t="str">
        <f>IF(직접데이타입력!$E25="2",직접데이타입력!$K25," ")</f>
        <v xml:space="preserve"> </v>
      </c>
      <c r="D20" s="97" t="str">
        <f>IF(직접데이타입력!$E25="3",직접데이타입력!$K25," ")</f>
        <v xml:space="preserve"> </v>
      </c>
      <c r="E20" s="97" t="str">
        <f>IF(직접데이타입력!$E25="4",직접데이타입력!$K25," ")</f>
        <v xml:space="preserve"> </v>
      </c>
      <c r="F20" s="97">
        <f>IF(직접데이타입력!$E25="5",직접데이타입력!$K25," ")</f>
        <v>0</v>
      </c>
      <c r="G20" s="97" t="str">
        <f>IF(직접데이타입력!$E25="6",직접데이타입력!$K25," ")</f>
        <v xml:space="preserve"> </v>
      </c>
      <c r="H20" s="97" t="str">
        <f>IF(직접데이타입력!$E25="7",직접데이타입력!$K25," ")</f>
        <v xml:space="preserve"> </v>
      </c>
      <c r="I20" s="97" t="str">
        <f>IF(직접데이타입력!$E25="8",직접데이타입력!$K25," ")</f>
        <v xml:space="preserve"> </v>
      </c>
      <c r="J20" s="97" t="str">
        <f>IF(직접데이타입력!$E25="9",직접데이타입력!$K25," ")</f>
        <v xml:space="preserve"> </v>
      </c>
      <c r="K20" s="97" t="str">
        <f>IF(직접데이타입력!$E25="10",직접데이타입력!$K25," ")</f>
        <v xml:space="preserve"> </v>
      </c>
      <c r="L20" s="97" t="str">
        <f>IF(직접데이타입력!$E25="11",직접데이타입력!$K25," ")</f>
        <v xml:space="preserve"> </v>
      </c>
      <c r="M20" s="97" t="str">
        <f>IF(직접데이타입력!$E25="12",직접데이타입력!$K25," ")</f>
        <v xml:space="preserve"> </v>
      </c>
      <c r="N20" s="97" t="str">
        <f>IF(직접데이타입력!$E25="13",직접데이타입력!$K25," ")</f>
        <v xml:space="preserve"> </v>
      </c>
      <c r="O20" s="97" t="str">
        <f>IF(직접데이타입력!$E25="14",직접데이타입력!$K25," ")</f>
        <v xml:space="preserve"> </v>
      </c>
      <c r="P20" s="97" t="str">
        <f>IF(직접데이타입력!$E25="15",직접데이타입력!$K25," ")</f>
        <v xml:space="preserve"> </v>
      </c>
    </row>
    <row r="21" spans="1:16" ht="11.25" customHeight="1">
      <c r="A21" s="96">
        <f t="shared" si="0"/>
        <v>20</v>
      </c>
      <c r="B21" s="97" t="str">
        <f>IF(직접데이타입력!$E26="1",직접데이타입력!$K26," ")</f>
        <v xml:space="preserve"> </v>
      </c>
      <c r="C21" s="97" t="str">
        <f>IF(직접데이타입력!$E26="2",직접데이타입력!$K26," ")</f>
        <v xml:space="preserve"> </v>
      </c>
      <c r="D21" s="97" t="str">
        <f>IF(직접데이타입력!$E26="3",직접데이타입력!$K26," ")</f>
        <v xml:space="preserve"> </v>
      </c>
      <c r="E21" s="97" t="str">
        <f>IF(직접데이타입력!$E26="4",직접데이타입력!$K26," ")</f>
        <v xml:space="preserve"> </v>
      </c>
      <c r="F21" s="97">
        <f>IF(직접데이타입력!$E26="5",직접데이타입력!$K26," ")</f>
        <v>0</v>
      </c>
      <c r="G21" s="97" t="str">
        <f>IF(직접데이타입력!$E26="6",직접데이타입력!$K26," ")</f>
        <v xml:space="preserve"> </v>
      </c>
      <c r="H21" s="97" t="str">
        <f>IF(직접데이타입력!$E26="7",직접데이타입력!$K26," ")</f>
        <v xml:space="preserve"> </v>
      </c>
      <c r="I21" s="97" t="str">
        <f>IF(직접데이타입력!$E26="8",직접데이타입력!$K26," ")</f>
        <v xml:space="preserve"> </v>
      </c>
      <c r="J21" s="97" t="str">
        <f>IF(직접데이타입력!$E26="9",직접데이타입력!$K26," ")</f>
        <v xml:space="preserve"> </v>
      </c>
      <c r="K21" s="97" t="str">
        <f>IF(직접데이타입력!$E26="10",직접데이타입력!$K26," ")</f>
        <v xml:space="preserve"> </v>
      </c>
      <c r="L21" s="97" t="str">
        <f>IF(직접데이타입력!$E26="11",직접데이타입력!$K26," ")</f>
        <v xml:space="preserve"> </v>
      </c>
      <c r="M21" s="97" t="str">
        <f>IF(직접데이타입력!$E26="12",직접데이타입력!$K26," ")</f>
        <v xml:space="preserve"> </v>
      </c>
      <c r="N21" s="97" t="str">
        <f>IF(직접데이타입력!$E26="13",직접데이타입력!$K26," ")</f>
        <v xml:space="preserve"> </v>
      </c>
      <c r="O21" s="97" t="str">
        <f>IF(직접데이타입력!$E26="14",직접데이타입력!$K26," ")</f>
        <v xml:space="preserve"> </v>
      </c>
      <c r="P21" s="97" t="str">
        <f>IF(직접데이타입력!$E26="15",직접데이타입력!$K26," ")</f>
        <v xml:space="preserve"> </v>
      </c>
    </row>
    <row r="22" spans="1:16" ht="11.25" customHeight="1">
      <c r="A22" s="96">
        <f t="shared" si="0"/>
        <v>21</v>
      </c>
      <c r="B22" s="97" t="str">
        <f>IF(직접데이타입력!$E27="1",직접데이타입력!$K27," ")</f>
        <v xml:space="preserve"> </v>
      </c>
      <c r="C22" s="97" t="str">
        <f>IF(직접데이타입력!$E27="2",직접데이타입력!$K27," ")</f>
        <v xml:space="preserve"> </v>
      </c>
      <c r="D22" s="97" t="str">
        <f>IF(직접데이타입력!$E27="3",직접데이타입력!$K27," ")</f>
        <v xml:space="preserve"> </v>
      </c>
      <c r="E22" s="97" t="str">
        <f>IF(직접데이타입력!$E27="4",직접데이타입력!$K27," ")</f>
        <v xml:space="preserve"> </v>
      </c>
      <c r="F22" s="97">
        <f>IF(직접데이타입력!$E27="5",직접데이타입력!$K27," ")</f>
        <v>0</v>
      </c>
      <c r="G22" s="97" t="str">
        <f>IF(직접데이타입력!$E27="6",직접데이타입력!$K27," ")</f>
        <v xml:space="preserve"> </v>
      </c>
      <c r="H22" s="97" t="str">
        <f>IF(직접데이타입력!$E27="7",직접데이타입력!$K27," ")</f>
        <v xml:space="preserve"> </v>
      </c>
      <c r="I22" s="97" t="str">
        <f>IF(직접데이타입력!$E27="8",직접데이타입력!$K27," ")</f>
        <v xml:space="preserve"> </v>
      </c>
      <c r="J22" s="97" t="str">
        <f>IF(직접데이타입력!$E27="9",직접데이타입력!$K27," ")</f>
        <v xml:space="preserve"> </v>
      </c>
      <c r="K22" s="97" t="str">
        <f>IF(직접데이타입력!$E27="10",직접데이타입력!$K27," ")</f>
        <v xml:space="preserve"> </v>
      </c>
      <c r="L22" s="97" t="str">
        <f>IF(직접데이타입력!$E27="11",직접데이타입력!$K27," ")</f>
        <v xml:space="preserve"> </v>
      </c>
      <c r="M22" s="97" t="str">
        <f>IF(직접데이타입력!$E27="12",직접데이타입력!$K27," ")</f>
        <v xml:space="preserve"> </v>
      </c>
      <c r="N22" s="97" t="str">
        <f>IF(직접데이타입력!$E27="13",직접데이타입력!$K27," ")</f>
        <v xml:space="preserve"> </v>
      </c>
      <c r="O22" s="97" t="str">
        <f>IF(직접데이타입력!$E27="14",직접데이타입력!$K27," ")</f>
        <v xml:space="preserve"> </v>
      </c>
      <c r="P22" s="97" t="str">
        <f>IF(직접데이타입력!$E27="15",직접데이타입력!$K27," ")</f>
        <v xml:space="preserve"> </v>
      </c>
    </row>
    <row r="23" spans="1:16" ht="11.25" customHeight="1">
      <c r="A23" s="96">
        <f t="shared" si="0"/>
        <v>22</v>
      </c>
      <c r="B23" s="97" t="str">
        <f>IF(직접데이타입력!$E28="1",직접데이타입력!$K28," ")</f>
        <v xml:space="preserve"> </v>
      </c>
      <c r="C23" s="97" t="str">
        <f>IF(직접데이타입력!$E28="2",직접데이타입력!$K28," ")</f>
        <v xml:space="preserve"> </v>
      </c>
      <c r="D23" s="97" t="str">
        <f>IF(직접데이타입력!$E28="3",직접데이타입력!$K28," ")</f>
        <v xml:space="preserve"> </v>
      </c>
      <c r="E23" s="97" t="str">
        <f>IF(직접데이타입력!$E28="4",직접데이타입력!$K28," ")</f>
        <v xml:space="preserve"> </v>
      </c>
      <c r="F23" s="97">
        <f>IF(직접데이타입력!$E28="5",직접데이타입력!$K28," ")</f>
        <v>0</v>
      </c>
      <c r="G23" s="97" t="str">
        <f>IF(직접데이타입력!$E28="6",직접데이타입력!$K28," ")</f>
        <v xml:space="preserve"> </v>
      </c>
      <c r="H23" s="97" t="str">
        <f>IF(직접데이타입력!$E28="7",직접데이타입력!$K28," ")</f>
        <v xml:space="preserve"> </v>
      </c>
      <c r="I23" s="97" t="str">
        <f>IF(직접데이타입력!$E28="8",직접데이타입력!$K28," ")</f>
        <v xml:space="preserve"> </v>
      </c>
      <c r="J23" s="97" t="str">
        <f>IF(직접데이타입력!$E28="9",직접데이타입력!$K28," ")</f>
        <v xml:space="preserve"> </v>
      </c>
      <c r="K23" s="97" t="str">
        <f>IF(직접데이타입력!$E28="10",직접데이타입력!$K28," ")</f>
        <v xml:space="preserve"> </v>
      </c>
      <c r="L23" s="97" t="str">
        <f>IF(직접데이타입력!$E28="11",직접데이타입력!$K28," ")</f>
        <v xml:space="preserve"> </v>
      </c>
      <c r="M23" s="97" t="str">
        <f>IF(직접데이타입력!$E28="12",직접데이타입력!$K28," ")</f>
        <v xml:space="preserve"> </v>
      </c>
      <c r="N23" s="97" t="str">
        <f>IF(직접데이타입력!$E28="13",직접데이타입력!$K28," ")</f>
        <v xml:space="preserve"> </v>
      </c>
      <c r="O23" s="97" t="str">
        <f>IF(직접데이타입력!$E28="14",직접데이타입력!$K28," ")</f>
        <v xml:space="preserve"> </v>
      </c>
      <c r="P23" s="97" t="str">
        <f>IF(직접데이타입력!$E28="15",직접데이타입력!$K28," ")</f>
        <v xml:space="preserve"> </v>
      </c>
    </row>
    <row r="24" spans="1:16" ht="11.25" customHeight="1">
      <c r="A24" s="96">
        <f t="shared" si="0"/>
        <v>23</v>
      </c>
      <c r="B24" s="97" t="str">
        <f>IF(직접데이타입력!$E29="1",직접데이타입력!$K29," ")</f>
        <v xml:space="preserve"> </v>
      </c>
      <c r="C24" s="97" t="str">
        <f>IF(직접데이타입력!$E29="2",직접데이타입력!$K29," ")</f>
        <v xml:space="preserve"> </v>
      </c>
      <c r="D24" s="97" t="str">
        <f>IF(직접데이타입력!$E29="3",직접데이타입력!$K29," ")</f>
        <v xml:space="preserve"> </v>
      </c>
      <c r="E24" s="97" t="str">
        <f>IF(직접데이타입력!$E29="4",직접데이타입력!$K29," ")</f>
        <v xml:space="preserve"> </v>
      </c>
      <c r="F24" s="97">
        <f>IF(직접데이타입력!$E29="5",직접데이타입력!$K29," ")</f>
        <v>0</v>
      </c>
      <c r="G24" s="97" t="str">
        <f>IF(직접데이타입력!$E29="6",직접데이타입력!$K29," ")</f>
        <v xml:space="preserve"> </v>
      </c>
      <c r="H24" s="97" t="str">
        <f>IF(직접데이타입력!$E29="7",직접데이타입력!$K29," ")</f>
        <v xml:space="preserve"> </v>
      </c>
      <c r="I24" s="97" t="str">
        <f>IF(직접데이타입력!$E29="8",직접데이타입력!$K29," ")</f>
        <v xml:space="preserve"> </v>
      </c>
      <c r="J24" s="97" t="str">
        <f>IF(직접데이타입력!$E29="9",직접데이타입력!$K29," ")</f>
        <v xml:space="preserve"> </v>
      </c>
      <c r="K24" s="97" t="str">
        <f>IF(직접데이타입력!$E29="10",직접데이타입력!$K29," ")</f>
        <v xml:space="preserve"> </v>
      </c>
      <c r="L24" s="97" t="str">
        <f>IF(직접데이타입력!$E29="11",직접데이타입력!$K29," ")</f>
        <v xml:space="preserve"> </v>
      </c>
      <c r="M24" s="97" t="str">
        <f>IF(직접데이타입력!$E29="12",직접데이타입력!$K29," ")</f>
        <v xml:space="preserve"> </v>
      </c>
      <c r="N24" s="97" t="str">
        <f>IF(직접데이타입력!$E29="13",직접데이타입력!$K29," ")</f>
        <v xml:space="preserve"> </v>
      </c>
      <c r="O24" s="97" t="str">
        <f>IF(직접데이타입력!$E29="14",직접데이타입력!$K29," ")</f>
        <v xml:space="preserve"> </v>
      </c>
      <c r="P24" s="97" t="str">
        <f>IF(직접데이타입력!$E29="15",직접데이타입력!$K29," ")</f>
        <v xml:space="preserve"> </v>
      </c>
    </row>
    <row r="25" spans="1:16" ht="11.25" customHeight="1">
      <c r="A25" s="96">
        <f t="shared" si="0"/>
        <v>24</v>
      </c>
      <c r="B25" s="97">
        <f>IF(직접데이타입력!$E30="1",직접데이타입력!$K30," ")</f>
        <v>0</v>
      </c>
      <c r="C25" s="97" t="str">
        <f>IF(직접데이타입력!$E30="2",직접데이타입력!$K30," ")</f>
        <v xml:space="preserve"> </v>
      </c>
      <c r="D25" s="97" t="str">
        <f>IF(직접데이타입력!$E30="3",직접데이타입력!$K30," ")</f>
        <v xml:space="preserve"> </v>
      </c>
      <c r="E25" s="97" t="str">
        <f>IF(직접데이타입력!$E30="4",직접데이타입력!$K30," ")</f>
        <v xml:space="preserve"> </v>
      </c>
      <c r="F25" s="97" t="str">
        <f>IF(직접데이타입력!$E30="5",직접데이타입력!$K30," ")</f>
        <v xml:space="preserve"> </v>
      </c>
      <c r="G25" s="97" t="str">
        <f>IF(직접데이타입력!$E30="6",직접데이타입력!$K30," ")</f>
        <v xml:space="preserve"> </v>
      </c>
      <c r="H25" s="97" t="str">
        <f>IF(직접데이타입력!$E30="7",직접데이타입력!$K30," ")</f>
        <v xml:space="preserve"> </v>
      </c>
      <c r="I25" s="97" t="str">
        <f>IF(직접데이타입력!$E30="8",직접데이타입력!$K30," ")</f>
        <v xml:space="preserve"> </v>
      </c>
      <c r="J25" s="97" t="str">
        <f>IF(직접데이타입력!$E30="9",직접데이타입력!$K30," ")</f>
        <v xml:space="preserve"> </v>
      </c>
      <c r="K25" s="97" t="str">
        <f>IF(직접데이타입력!$E30="10",직접데이타입력!$K30," ")</f>
        <v xml:space="preserve"> </v>
      </c>
      <c r="L25" s="97" t="str">
        <f>IF(직접데이타입력!$E30="11",직접데이타입력!$K30," ")</f>
        <v xml:space="preserve"> </v>
      </c>
      <c r="M25" s="97" t="str">
        <f>IF(직접데이타입력!$E30="12",직접데이타입력!$K30," ")</f>
        <v xml:space="preserve"> </v>
      </c>
      <c r="N25" s="97" t="str">
        <f>IF(직접데이타입력!$E30="13",직접데이타입력!$K30," ")</f>
        <v xml:space="preserve"> </v>
      </c>
      <c r="O25" s="97" t="str">
        <f>IF(직접데이타입력!$E30="14",직접데이타입력!$K30," ")</f>
        <v xml:space="preserve"> </v>
      </c>
      <c r="P25" s="97" t="str">
        <f>IF(직접데이타입력!$E30="15",직접데이타입력!$K30," ")</f>
        <v xml:space="preserve"> </v>
      </c>
    </row>
    <row r="26" spans="1:16" ht="11.25" customHeight="1">
      <c r="A26" s="96">
        <f t="shared" si="0"/>
        <v>25</v>
      </c>
      <c r="B26" s="97" t="str">
        <f>IF(직접데이타입력!$E31="1",직접데이타입력!$K31," ")</f>
        <v xml:space="preserve"> </v>
      </c>
      <c r="C26" s="97" t="str">
        <f>IF(직접데이타입력!$E31="2",직접데이타입력!$K31," ")</f>
        <v xml:space="preserve"> </v>
      </c>
      <c r="D26" s="97" t="str">
        <f>IF(직접데이타입력!$E31="3",직접데이타입력!$K31," ")</f>
        <v xml:space="preserve"> </v>
      </c>
      <c r="E26" s="97" t="str">
        <f>IF(직접데이타입력!$E31="4",직접데이타입력!$K31," ")</f>
        <v xml:space="preserve"> </v>
      </c>
      <c r="F26" s="97">
        <f>IF(직접데이타입력!$E31="5",직접데이타입력!$K31," ")</f>
        <v>0</v>
      </c>
      <c r="G26" s="97" t="str">
        <f>IF(직접데이타입력!$E31="6",직접데이타입력!$K31," ")</f>
        <v xml:space="preserve"> </v>
      </c>
      <c r="H26" s="97" t="str">
        <f>IF(직접데이타입력!$E31="7",직접데이타입력!$K31," ")</f>
        <v xml:space="preserve"> </v>
      </c>
      <c r="I26" s="97" t="str">
        <f>IF(직접데이타입력!$E31="8",직접데이타입력!$K31," ")</f>
        <v xml:space="preserve"> </v>
      </c>
      <c r="J26" s="97" t="str">
        <f>IF(직접데이타입력!$E31="9",직접데이타입력!$K31," ")</f>
        <v xml:space="preserve"> </v>
      </c>
      <c r="K26" s="97" t="str">
        <f>IF(직접데이타입력!$E31="10",직접데이타입력!$K31," ")</f>
        <v xml:space="preserve"> </v>
      </c>
      <c r="L26" s="97" t="str">
        <f>IF(직접데이타입력!$E31="11",직접데이타입력!$K31," ")</f>
        <v xml:space="preserve"> </v>
      </c>
      <c r="M26" s="97" t="str">
        <f>IF(직접데이타입력!$E31="12",직접데이타입력!$K31," ")</f>
        <v xml:space="preserve"> </v>
      </c>
      <c r="N26" s="97" t="str">
        <f>IF(직접데이타입력!$E31="13",직접데이타입력!$K31," ")</f>
        <v xml:space="preserve"> </v>
      </c>
      <c r="O26" s="97" t="str">
        <f>IF(직접데이타입력!$E31="14",직접데이타입력!$K31," ")</f>
        <v xml:space="preserve"> </v>
      </c>
      <c r="P26" s="97" t="str">
        <f>IF(직접데이타입력!$E31="15",직접데이타입력!$K31," ")</f>
        <v xml:space="preserve"> </v>
      </c>
    </row>
    <row r="27" spans="1:16" ht="11.25" customHeight="1">
      <c r="A27" s="96">
        <f t="shared" si="0"/>
        <v>26</v>
      </c>
      <c r="B27" s="97" t="str">
        <f>IF(직접데이타입력!$E32="1",직접데이타입력!$K32," ")</f>
        <v xml:space="preserve"> </v>
      </c>
      <c r="C27" s="97" t="str">
        <f>IF(직접데이타입력!$E32="2",직접데이타입력!$K32," ")</f>
        <v xml:space="preserve"> </v>
      </c>
      <c r="D27" s="97" t="str">
        <f>IF(직접데이타입력!$E32="3",직접데이타입력!$K32," ")</f>
        <v xml:space="preserve"> </v>
      </c>
      <c r="E27" s="97" t="str">
        <f>IF(직접데이타입력!$E32="4",직접데이타입력!$K32," ")</f>
        <v xml:space="preserve"> </v>
      </c>
      <c r="F27" s="97">
        <f>IF(직접데이타입력!$E32="5",직접데이타입력!$K32," ")</f>
        <v>0</v>
      </c>
      <c r="G27" s="97" t="str">
        <f>IF(직접데이타입력!$E32="6",직접데이타입력!$K32," ")</f>
        <v xml:space="preserve"> </v>
      </c>
      <c r="H27" s="97" t="str">
        <f>IF(직접데이타입력!$E32="7",직접데이타입력!$K32," ")</f>
        <v xml:space="preserve"> </v>
      </c>
      <c r="I27" s="97" t="str">
        <f>IF(직접데이타입력!$E32="8",직접데이타입력!$K32," ")</f>
        <v xml:space="preserve"> </v>
      </c>
      <c r="J27" s="97" t="str">
        <f>IF(직접데이타입력!$E32="9",직접데이타입력!$K32," ")</f>
        <v xml:space="preserve"> </v>
      </c>
      <c r="K27" s="97" t="str">
        <f>IF(직접데이타입력!$E32="10",직접데이타입력!$K32," ")</f>
        <v xml:space="preserve"> </v>
      </c>
      <c r="L27" s="97" t="str">
        <f>IF(직접데이타입력!$E32="11",직접데이타입력!$K32," ")</f>
        <v xml:space="preserve"> </v>
      </c>
      <c r="M27" s="97" t="str">
        <f>IF(직접데이타입력!$E32="12",직접데이타입력!$K32," ")</f>
        <v xml:space="preserve"> </v>
      </c>
      <c r="N27" s="97" t="str">
        <f>IF(직접데이타입력!$E32="13",직접데이타입력!$K32," ")</f>
        <v xml:space="preserve"> </v>
      </c>
      <c r="O27" s="97" t="str">
        <f>IF(직접데이타입력!$E32="14",직접데이타입력!$K32," ")</f>
        <v xml:space="preserve"> </v>
      </c>
      <c r="P27" s="97" t="str">
        <f>IF(직접데이타입력!$E32="15",직접데이타입력!$K32," ")</f>
        <v xml:space="preserve"> </v>
      </c>
    </row>
    <row r="28" spans="1:16" ht="11.25" customHeight="1">
      <c r="A28" s="96">
        <f t="shared" si="0"/>
        <v>27</v>
      </c>
      <c r="B28" s="97" t="str">
        <f>IF(직접데이타입력!$E33="1",직접데이타입력!$K33," ")</f>
        <v xml:space="preserve"> </v>
      </c>
      <c r="C28" s="97" t="str">
        <f>IF(직접데이타입력!$E33="2",직접데이타입력!$K33," ")</f>
        <v xml:space="preserve"> </v>
      </c>
      <c r="D28" s="97" t="str">
        <f>IF(직접데이타입력!$E33="3",직접데이타입력!$K33," ")</f>
        <v xml:space="preserve"> </v>
      </c>
      <c r="E28" s="97" t="str">
        <f>IF(직접데이타입력!$E33="4",직접데이타입력!$K33," ")</f>
        <v xml:space="preserve"> </v>
      </c>
      <c r="F28" s="97">
        <f>IF(직접데이타입력!$E33="5",직접데이타입력!$K33," ")</f>
        <v>0</v>
      </c>
      <c r="G28" s="97" t="str">
        <f>IF(직접데이타입력!$E33="6",직접데이타입력!$K33," ")</f>
        <v xml:space="preserve"> </v>
      </c>
      <c r="H28" s="97" t="str">
        <f>IF(직접데이타입력!$E33="7",직접데이타입력!$K33," ")</f>
        <v xml:space="preserve"> </v>
      </c>
      <c r="I28" s="97" t="str">
        <f>IF(직접데이타입력!$E33="8",직접데이타입력!$K33," ")</f>
        <v xml:space="preserve"> </v>
      </c>
      <c r="J28" s="97" t="str">
        <f>IF(직접데이타입력!$E33="9",직접데이타입력!$K33," ")</f>
        <v xml:space="preserve"> </v>
      </c>
      <c r="K28" s="97" t="str">
        <f>IF(직접데이타입력!$E33="10",직접데이타입력!$K33," ")</f>
        <v xml:space="preserve"> </v>
      </c>
      <c r="L28" s="97" t="str">
        <f>IF(직접데이타입력!$E33="11",직접데이타입력!$K33," ")</f>
        <v xml:space="preserve"> </v>
      </c>
      <c r="M28" s="97" t="str">
        <f>IF(직접데이타입력!$E33="12",직접데이타입력!$K33," ")</f>
        <v xml:space="preserve"> </v>
      </c>
      <c r="N28" s="97" t="str">
        <f>IF(직접데이타입력!$E33="13",직접데이타입력!$K33," ")</f>
        <v xml:space="preserve"> </v>
      </c>
      <c r="O28" s="97" t="str">
        <f>IF(직접데이타입력!$E33="14",직접데이타입력!$K33," ")</f>
        <v xml:space="preserve"> </v>
      </c>
      <c r="P28" s="97" t="str">
        <f>IF(직접데이타입력!$E33="15",직접데이타입력!$K33," ")</f>
        <v xml:space="preserve"> </v>
      </c>
    </row>
    <row r="29" spans="1:16" ht="11.25" customHeight="1">
      <c r="A29" s="96">
        <f t="shared" si="0"/>
        <v>28</v>
      </c>
      <c r="B29" s="97" t="str">
        <f>IF(직접데이타입력!$E34="1",직접데이타입력!$K34," ")</f>
        <v xml:space="preserve"> </v>
      </c>
      <c r="C29" s="97" t="str">
        <f>IF(직접데이타입력!$E34="2",직접데이타입력!$K34," ")</f>
        <v xml:space="preserve"> </v>
      </c>
      <c r="D29" s="97" t="str">
        <f>IF(직접데이타입력!$E34="3",직접데이타입력!$K34," ")</f>
        <v xml:space="preserve"> </v>
      </c>
      <c r="E29" s="97" t="str">
        <f>IF(직접데이타입력!$E34="4",직접데이타입력!$K34," ")</f>
        <v xml:space="preserve"> </v>
      </c>
      <c r="F29" s="97">
        <f>IF(직접데이타입력!$E34="5",직접데이타입력!$K34," ")</f>
        <v>0</v>
      </c>
      <c r="G29" s="97" t="str">
        <f>IF(직접데이타입력!$E34="6",직접데이타입력!$K34," ")</f>
        <v xml:space="preserve"> </v>
      </c>
      <c r="H29" s="97" t="str">
        <f>IF(직접데이타입력!$E34="7",직접데이타입력!$K34," ")</f>
        <v xml:space="preserve"> </v>
      </c>
      <c r="I29" s="97" t="str">
        <f>IF(직접데이타입력!$E34="8",직접데이타입력!$K34," ")</f>
        <v xml:space="preserve"> </v>
      </c>
      <c r="J29" s="97" t="str">
        <f>IF(직접데이타입력!$E34="9",직접데이타입력!$K34," ")</f>
        <v xml:space="preserve"> </v>
      </c>
      <c r="K29" s="97" t="str">
        <f>IF(직접데이타입력!$E34="10",직접데이타입력!$K34," ")</f>
        <v xml:space="preserve"> </v>
      </c>
      <c r="L29" s="97" t="str">
        <f>IF(직접데이타입력!$E34="11",직접데이타입력!$K34," ")</f>
        <v xml:space="preserve"> </v>
      </c>
      <c r="M29" s="97" t="str">
        <f>IF(직접데이타입력!$E34="12",직접데이타입력!$K34," ")</f>
        <v xml:space="preserve"> </v>
      </c>
      <c r="N29" s="97" t="str">
        <f>IF(직접데이타입력!$E34="13",직접데이타입력!$K34," ")</f>
        <v xml:space="preserve"> </v>
      </c>
      <c r="O29" s="97" t="str">
        <f>IF(직접데이타입력!$E34="14",직접데이타입력!$K34," ")</f>
        <v xml:space="preserve"> </v>
      </c>
      <c r="P29" s="97" t="str">
        <f>IF(직접데이타입력!$E34="15",직접데이타입력!$K34," ")</f>
        <v xml:space="preserve"> </v>
      </c>
    </row>
    <row r="30" spans="1:16" ht="11.25" customHeight="1">
      <c r="A30" s="96">
        <f t="shared" si="0"/>
        <v>29</v>
      </c>
      <c r="B30" s="97" t="str">
        <f>IF(직접데이타입력!$E35="1",직접데이타입력!$K35," ")</f>
        <v xml:space="preserve"> </v>
      </c>
      <c r="C30" s="97" t="str">
        <f>IF(직접데이타입력!$E35="2",직접데이타입력!$K35," ")</f>
        <v xml:space="preserve"> </v>
      </c>
      <c r="D30" s="97">
        <f>IF(직접데이타입력!$E35="3",직접데이타입력!$K35," ")</f>
        <v>0</v>
      </c>
      <c r="E30" s="97" t="str">
        <f>IF(직접데이타입력!$E35="4",직접데이타입력!$K35," ")</f>
        <v xml:space="preserve"> </v>
      </c>
      <c r="F30" s="97" t="str">
        <f>IF(직접데이타입력!$E35="5",직접데이타입력!$K35," ")</f>
        <v xml:space="preserve"> </v>
      </c>
      <c r="G30" s="97" t="str">
        <f>IF(직접데이타입력!$E35="6",직접데이타입력!$K35," ")</f>
        <v xml:space="preserve"> </v>
      </c>
      <c r="H30" s="97" t="str">
        <f>IF(직접데이타입력!$E35="7",직접데이타입력!$K35," ")</f>
        <v xml:space="preserve"> </v>
      </c>
      <c r="I30" s="97" t="str">
        <f>IF(직접데이타입력!$E35="8",직접데이타입력!$K35," ")</f>
        <v xml:space="preserve"> </v>
      </c>
      <c r="J30" s="97" t="str">
        <f>IF(직접데이타입력!$E35="9",직접데이타입력!$K35," ")</f>
        <v xml:space="preserve"> </v>
      </c>
      <c r="K30" s="97" t="str">
        <f>IF(직접데이타입력!$E35="10",직접데이타입력!$K35," ")</f>
        <v xml:space="preserve"> </v>
      </c>
      <c r="L30" s="97" t="str">
        <f>IF(직접데이타입력!$E35="11",직접데이타입력!$K35," ")</f>
        <v xml:space="preserve"> </v>
      </c>
      <c r="M30" s="97" t="str">
        <f>IF(직접데이타입력!$E35="12",직접데이타입력!$K35," ")</f>
        <v xml:space="preserve"> </v>
      </c>
      <c r="N30" s="97" t="str">
        <f>IF(직접데이타입력!$E35="13",직접데이타입력!$K35," ")</f>
        <v xml:space="preserve"> </v>
      </c>
      <c r="O30" s="97" t="str">
        <f>IF(직접데이타입력!$E35="14",직접데이타입력!$K35," ")</f>
        <v xml:space="preserve"> </v>
      </c>
      <c r="P30" s="97" t="str">
        <f>IF(직접데이타입력!$E35="15",직접데이타입력!$K35," ")</f>
        <v xml:space="preserve"> </v>
      </c>
    </row>
    <row r="31" spans="1:16" ht="11.25" customHeight="1">
      <c r="A31" s="96">
        <f t="shared" si="0"/>
        <v>30</v>
      </c>
      <c r="B31" s="97" t="str">
        <f>IF(직접데이타입력!$E36="1",직접데이타입력!$K36," ")</f>
        <v xml:space="preserve"> </v>
      </c>
      <c r="C31" s="97" t="str">
        <f>IF(직접데이타입력!$E36="2",직접데이타입력!$K36," ")</f>
        <v xml:space="preserve"> </v>
      </c>
      <c r="D31" s="97" t="str">
        <f>IF(직접데이타입력!$E36="3",직접데이타입력!$K36," ")</f>
        <v xml:space="preserve"> </v>
      </c>
      <c r="E31" s="97" t="str">
        <f>IF(직접데이타입력!$E36="4",직접데이타입력!$K36," ")</f>
        <v xml:space="preserve"> </v>
      </c>
      <c r="F31" s="97">
        <f>IF(직접데이타입력!$E36="5",직접데이타입력!$K36," ")</f>
        <v>0</v>
      </c>
      <c r="G31" s="97" t="str">
        <f>IF(직접데이타입력!$E36="6",직접데이타입력!$K36," ")</f>
        <v xml:space="preserve"> </v>
      </c>
      <c r="H31" s="97" t="str">
        <f>IF(직접데이타입력!$E36="7",직접데이타입력!$K36," ")</f>
        <v xml:space="preserve"> </v>
      </c>
      <c r="I31" s="97" t="str">
        <f>IF(직접데이타입력!$E36="8",직접데이타입력!$K36," ")</f>
        <v xml:space="preserve"> </v>
      </c>
      <c r="J31" s="97" t="str">
        <f>IF(직접데이타입력!$E36="9",직접데이타입력!$K36," ")</f>
        <v xml:space="preserve"> </v>
      </c>
      <c r="K31" s="97" t="str">
        <f>IF(직접데이타입력!$E36="10",직접데이타입력!$K36," ")</f>
        <v xml:space="preserve"> </v>
      </c>
      <c r="L31" s="97" t="str">
        <f>IF(직접데이타입력!$E36="11",직접데이타입력!$K36," ")</f>
        <v xml:space="preserve"> </v>
      </c>
      <c r="M31" s="97" t="str">
        <f>IF(직접데이타입력!$E36="12",직접데이타입력!$K36," ")</f>
        <v xml:space="preserve"> </v>
      </c>
      <c r="N31" s="97" t="str">
        <f>IF(직접데이타입력!$E36="13",직접데이타입력!$K36," ")</f>
        <v xml:space="preserve"> </v>
      </c>
      <c r="O31" s="97" t="str">
        <f>IF(직접데이타입력!$E36="14",직접데이타입력!$K36," ")</f>
        <v xml:space="preserve"> </v>
      </c>
      <c r="P31" s="97" t="str">
        <f>IF(직접데이타입력!$E36="15",직접데이타입력!$K36," ")</f>
        <v xml:space="preserve"> </v>
      </c>
    </row>
    <row r="32" spans="1:16" ht="11.25" customHeight="1">
      <c r="A32" s="96">
        <f t="shared" si="0"/>
        <v>31</v>
      </c>
      <c r="B32" s="97" t="str">
        <f>IF(직접데이타입력!$E37="1",직접데이타입력!$K37," ")</f>
        <v xml:space="preserve"> </v>
      </c>
      <c r="C32" s="97" t="str">
        <f>IF(직접데이타입력!$E37="2",직접데이타입력!$K37," ")</f>
        <v xml:space="preserve"> </v>
      </c>
      <c r="D32" s="97" t="str">
        <f>IF(직접데이타입력!$E37="3",직접데이타입력!$K37," ")</f>
        <v xml:space="preserve"> </v>
      </c>
      <c r="E32" s="97" t="str">
        <f>IF(직접데이타입력!$E37="4",직접데이타입력!$K37," ")</f>
        <v xml:space="preserve"> </v>
      </c>
      <c r="F32" s="97">
        <f>IF(직접데이타입력!$E37="5",직접데이타입력!$K37," ")</f>
        <v>0</v>
      </c>
      <c r="G32" s="97" t="str">
        <f>IF(직접데이타입력!$E37="6",직접데이타입력!$K37," ")</f>
        <v xml:space="preserve"> </v>
      </c>
      <c r="H32" s="97" t="str">
        <f>IF(직접데이타입력!$E37="7",직접데이타입력!$K37," ")</f>
        <v xml:space="preserve"> </v>
      </c>
      <c r="I32" s="97" t="str">
        <f>IF(직접데이타입력!$E37="8",직접데이타입력!$K37," ")</f>
        <v xml:space="preserve"> </v>
      </c>
      <c r="J32" s="97" t="str">
        <f>IF(직접데이타입력!$E37="9",직접데이타입력!$K37," ")</f>
        <v xml:space="preserve"> </v>
      </c>
      <c r="K32" s="97" t="str">
        <f>IF(직접데이타입력!$E37="10",직접데이타입력!$K37," ")</f>
        <v xml:space="preserve"> </v>
      </c>
      <c r="L32" s="97" t="str">
        <f>IF(직접데이타입력!$E37="11",직접데이타입력!$K37," ")</f>
        <v xml:space="preserve"> </v>
      </c>
      <c r="M32" s="97" t="str">
        <f>IF(직접데이타입력!$E37="12",직접데이타입력!$K37," ")</f>
        <v xml:space="preserve"> </v>
      </c>
      <c r="N32" s="97" t="str">
        <f>IF(직접데이타입력!$E37="13",직접데이타입력!$K37," ")</f>
        <v xml:space="preserve"> </v>
      </c>
      <c r="O32" s="97" t="str">
        <f>IF(직접데이타입력!$E37="14",직접데이타입력!$K37," ")</f>
        <v xml:space="preserve"> </v>
      </c>
      <c r="P32" s="97" t="str">
        <f>IF(직접데이타입력!$E37="15",직접데이타입력!$K37," ")</f>
        <v xml:space="preserve"> </v>
      </c>
    </row>
    <row r="33" spans="1:16" ht="11.25" customHeight="1">
      <c r="A33" s="96">
        <f t="shared" si="0"/>
        <v>32</v>
      </c>
      <c r="B33" s="97" t="str">
        <f>IF(직접데이타입력!$E38="1",직접데이타입력!$K38," ")</f>
        <v xml:space="preserve"> </v>
      </c>
      <c r="C33" s="97" t="str">
        <f>IF(직접데이타입력!$E38="2",직접데이타입력!$K38," ")</f>
        <v xml:space="preserve"> </v>
      </c>
      <c r="D33" s="97" t="str">
        <f>IF(직접데이타입력!$E38="3",직접데이타입력!$K38," ")</f>
        <v xml:space="preserve"> </v>
      </c>
      <c r="E33" s="97" t="str">
        <f>IF(직접데이타입력!$E38="4",직접데이타입력!$K38," ")</f>
        <v xml:space="preserve"> </v>
      </c>
      <c r="F33" s="97">
        <f>IF(직접데이타입력!$E38="5",직접데이타입력!$K38," ")</f>
        <v>0</v>
      </c>
      <c r="G33" s="97" t="str">
        <f>IF(직접데이타입력!$E38="6",직접데이타입력!$K38," ")</f>
        <v xml:space="preserve"> </v>
      </c>
      <c r="H33" s="97" t="str">
        <f>IF(직접데이타입력!$E38="7",직접데이타입력!$K38," ")</f>
        <v xml:space="preserve"> </v>
      </c>
      <c r="I33" s="97" t="str">
        <f>IF(직접데이타입력!$E38="8",직접데이타입력!$K38," ")</f>
        <v xml:space="preserve"> </v>
      </c>
      <c r="J33" s="97" t="str">
        <f>IF(직접데이타입력!$E38="9",직접데이타입력!$K38," ")</f>
        <v xml:space="preserve"> </v>
      </c>
      <c r="K33" s="97" t="str">
        <f>IF(직접데이타입력!$E38="10",직접데이타입력!$K38," ")</f>
        <v xml:space="preserve"> </v>
      </c>
      <c r="L33" s="97" t="str">
        <f>IF(직접데이타입력!$E38="11",직접데이타입력!$K38," ")</f>
        <v xml:space="preserve"> </v>
      </c>
      <c r="M33" s="97" t="str">
        <f>IF(직접데이타입력!$E38="12",직접데이타입력!$K38," ")</f>
        <v xml:space="preserve"> </v>
      </c>
      <c r="N33" s="97" t="str">
        <f>IF(직접데이타입력!$E38="13",직접데이타입력!$K38," ")</f>
        <v xml:space="preserve"> </v>
      </c>
      <c r="O33" s="97" t="str">
        <f>IF(직접데이타입력!$E38="14",직접데이타입력!$K38," ")</f>
        <v xml:space="preserve"> </v>
      </c>
      <c r="P33" s="97" t="str">
        <f>IF(직접데이타입력!$E38="15",직접데이타입력!$K38," ")</f>
        <v xml:space="preserve"> </v>
      </c>
    </row>
    <row r="34" spans="1:16" ht="11.25" customHeight="1">
      <c r="A34" s="96">
        <f t="shared" si="0"/>
        <v>33</v>
      </c>
      <c r="B34" s="97" t="str">
        <f>IF(직접데이타입력!$E39="1",직접데이타입력!$K39," ")</f>
        <v xml:space="preserve"> </v>
      </c>
      <c r="C34" s="97" t="str">
        <f>IF(직접데이타입력!$E39="2",직접데이타입력!$K39," ")</f>
        <v xml:space="preserve"> </v>
      </c>
      <c r="D34" s="97" t="str">
        <f>IF(직접데이타입력!$E39="3",직접데이타입력!$K39," ")</f>
        <v xml:space="preserve"> </v>
      </c>
      <c r="E34" s="97" t="str">
        <f>IF(직접데이타입력!$E39="4",직접데이타입력!$K39," ")</f>
        <v xml:space="preserve"> </v>
      </c>
      <c r="F34" s="97">
        <f>IF(직접데이타입력!$E39="5",직접데이타입력!$K39," ")</f>
        <v>0</v>
      </c>
      <c r="G34" s="97" t="str">
        <f>IF(직접데이타입력!$E39="6",직접데이타입력!$K39," ")</f>
        <v xml:space="preserve"> </v>
      </c>
      <c r="H34" s="97" t="str">
        <f>IF(직접데이타입력!$E39="7",직접데이타입력!$K39," ")</f>
        <v xml:space="preserve"> </v>
      </c>
      <c r="I34" s="97" t="str">
        <f>IF(직접데이타입력!$E39="8",직접데이타입력!$K39," ")</f>
        <v xml:space="preserve"> </v>
      </c>
      <c r="J34" s="97" t="str">
        <f>IF(직접데이타입력!$E39="9",직접데이타입력!$K39," ")</f>
        <v xml:space="preserve"> </v>
      </c>
      <c r="K34" s="97" t="str">
        <f>IF(직접데이타입력!$E39="10",직접데이타입력!$K39," ")</f>
        <v xml:space="preserve"> </v>
      </c>
      <c r="L34" s="97" t="str">
        <f>IF(직접데이타입력!$E39="11",직접데이타입력!$K39," ")</f>
        <v xml:space="preserve"> </v>
      </c>
      <c r="M34" s="97" t="str">
        <f>IF(직접데이타입력!$E39="12",직접데이타입력!$K39," ")</f>
        <v xml:space="preserve"> </v>
      </c>
      <c r="N34" s="97" t="str">
        <f>IF(직접데이타입력!$E39="13",직접데이타입력!$K39," ")</f>
        <v xml:space="preserve"> </v>
      </c>
      <c r="O34" s="97" t="str">
        <f>IF(직접데이타입력!$E39="14",직접데이타입력!$K39," ")</f>
        <v xml:space="preserve"> </v>
      </c>
      <c r="P34" s="97" t="str">
        <f>IF(직접데이타입력!$E39="15",직접데이타입력!$K39," ")</f>
        <v xml:space="preserve"> </v>
      </c>
    </row>
    <row r="35" spans="1:16" ht="11.25" customHeight="1">
      <c r="A35" s="96">
        <f t="shared" si="0"/>
        <v>34</v>
      </c>
      <c r="B35" s="97">
        <f>IF(직접데이타입력!$E40="1",직접데이타입력!$K40," ")</f>
        <v>0</v>
      </c>
      <c r="C35" s="97" t="str">
        <f>IF(직접데이타입력!$E40="2",직접데이타입력!$K40," ")</f>
        <v xml:space="preserve"> </v>
      </c>
      <c r="D35" s="97" t="str">
        <f>IF(직접데이타입력!$E40="3",직접데이타입력!$K40," ")</f>
        <v xml:space="preserve"> </v>
      </c>
      <c r="E35" s="97" t="str">
        <f>IF(직접데이타입력!$E40="4",직접데이타입력!$K40," ")</f>
        <v xml:space="preserve"> </v>
      </c>
      <c r="F35" s="97" t="str">
        <f>IF(직접데이타입력!$E40="5",직접데이타입력!$K40," ")</f>
        <v xml:space="preserve"> </v>
      </c>
      <c r="G35" s="97" t="str">
        <f>IF(직접데이타입력!$E40="6",직접데이타입력!$K40," ")</f>
        <v xml:space="preserve"> </v>
      </c>
      <c r="H35" s="97" t="str">
        <f>IF(직접데이타입력!$E40="7",직접데이타입력!$K40," ")</f>
        <v xml:space="preserve"> </v>
      </c>
      <c r="I35" s="97" t="str">
        <f>IF(직접데이타입력!$E40="8",직접데이타입력!$K40," ")</f>
        <v xml:space="preserve"> </v>
      </c>
      <c r="J35" s="97" t="str">
        <f>IF(직접데이타입력!$E40="9",직접데이타입력!$K40," ")</f>
        <v xml:space="preserve"> </v>
      </c>
      <c r="K35" s="97" t="str">
        <f>IF(직접데이타입력!$E40="10",직접데이타입력!$K40," ")</f>
        <v xml:space="preserve"> </v>
      </c>
      <c r="L35" s="97" t="str">
        <f>IF(직접데이타입력!$E40="11",직접데이타입력!$K40," ")</f>
        <v xml:space="preserve"> </v>
      </c>
      <c r="M35" s="97" t="str">
        <f>IF(직접데이타입력!$E40="12",직접데이타입력!$K40," ")</f>
        <v xml:space="preserve"> </v>
      </c>
      <c r="N35" s="97" t="str">
        <f>IF(직접데이타입력!$E40="13",직접데이타입력!$K40," ")</f>
        <v xml:space="preserve"> </v>
      </c>
      <c r="O35" s="97" t="str">
        <f>IF(직접데이타입력!$E40="14",직접데이타입력!$K40," ")</f>
        <v xml:space="preserve"> </v>
      </c>
      <c r="P35" s="97" t="str">
        <f>IF(직접데이타입력!$E40="15",직접데이타입력!$K40," ")</f>
        <v xml:space="preserve"> </v>
      </c>
    </row>
    <row r="36" spans="1:16" ht="11.25" customHeight="1">
      <c r="A36" s="96">
        <f t="shared" si="0"/>
        <v>35</v>
      </c>
      <c r="B36" s="97" t="str">
        <f>IF(직접데이타입력!$E41="1",직접데이타입력!$K41," ")</f>
        <v xml:space="preserve"> </v>
      </c>
      <c r="C36" s="97" t="str">
        <f>IF(직접데이타입력!$E41="2",직접데이타입력!$K41," ")</f>
        <v xml:space="preserve"> </v>
      </c>
      <c r="D36" s="97" t="str">
        <f>IF(직접데이타입력!$E41="3",직접데이타입력!$K41," ")</f>
        <v xml:space="preserve"> </v>
      </c>
      <c r="E36" s="97" t="str">
        <f>IF(직접데이타입력!$E41="4",직접데이타입력!$K41," ")</f>
        <v xml:space="preserve"> </v>
      </c>
      <c r="F36" s="97">
        <f>IF(직접데이타입력!$E41="5",직접데이타입력!$K41," ")</f>
        <v>0</v>
      </c>
      <c r="G36" s="97" t="str">
        <f>IF(직접데이타입력!$E41="6",직접데이타입력!$K41," ")</f>
        <v xml:space="preserve"> </v>
      </c>
      <c r="H36" s="97" t="str">
        <f>IF(직접데이타입력!$E41="7",직접데이타입력!$K41," ")</f>
        <v xml:space="preserve"> </v>
      </c>
      <c r="I36" s="97" t="str">
        <f>IF(직접데이타입력!$E41="8",직접데이타입력!$K41," ")</f>
        <v xml:space="preserve"> </v>
      </c>
      <c r="J36" s="97" t="str">
        <f>IF(직접데이타입력!$E41="9",직접데이타입력!$K41," ")</f>
        <v xml:space="preserve"> </v>
      </c>
      <c r="K36" s="97" t="str">
        <f>IF(직접데이타입력!$E41="10",직접데이타입력!$K41," ")</f>
        <v xml:space="preserve"> </v>
      </c>
      <c r="L36" s="97" t="str">
        <f>IF(직접데이타입력!$E41="11",직접데이타입력!$K41," ")</f>
        <v xml:space="preserve"> </v>
      </c>
      <c r="M36" s="97" t="str">
        <f>IF(직접데이타입력!$E41="12",직접데이타입력!$K41," ")</f>
        <v xml:space="preserve"> </v>
      </c>
      <c r="N36" s="97" t="str">
        <f>IF(직접데이타입력!$E41="13",직접데이타입력!$K41," ")</f>
        <v xml:space="preserve"> </v>
      </c>
      <c r="O36" s="97" t="str">
        <f>IF(직접데이타입력!$E41="14",직접데이타입력!$K41," ")</f>
        <v xml:space="preserve"> </v>
      </c>
      <c r="P36" s="97" t="str">
        <f>IF(직접데이타입력!$E41="15",직접데이타입력!$K41," ")</f>
        <v xml:space="preserve"> </v>
      </c>
    </row>
    <row r="37" spans="1:16" ht="11.25" customHeight="1">
      <c r="A37" s="96">
        <f t="shared" si="0"/>
        <v>36</v>
      </c>
      <c r="B37" s="97">
        <f>IF(직접데이타입력!$E42="1",직접데이타입력!$K42," ")</f>
        <v>0</v>
      </c>
      <c r="C37" s="97" t="str">
        <f>IF(직접데이타입력!$E42="2",직접데이타입력!$K42," ")</f>
        <v xml:space="preserve"> </v>
      </c>
      <c r="D37" s="97" t="str">
        <f>IF(직접데이타입력!$E42="3",직접데이타입력!$K42," ")</f>
        <v xml:space="preserve"> </v>
      </c>
      <c r="E37" s="97" t="str">
        <f>IF(직접데이타입력!$E42="4",직접데이타입력!$K42," ")</f>
        <v xml:space="preserve"> </v>
      </c>
      <c r="F37" s="97" t="str">
        <f>IF(직접데이타입력!$E42="5",직접데이타입력!$K42," ")</f>
        <v xml:space="preserve"> </v>
      </c>
      <c r="G37" s="97" t="str">
        <f>IF(직접데이타입력!$E42="6",직접데이타입력!$K42," ")</f>
        <v xml:space="preserve"> </v>
      </c>
      <c r="H37" s="97" t="str">
        <f>IF(직접데이타입력!$E42="7",직접데이타입력!$K42," ")</f>
        <v xml:space="preserve"> </v>
      </c>
      <c r="I37" s="97" t="str">
        <f>IF(직접데이타입력!$E42="8",직접데이타입력!$K42," ")</f>
        <v xml:space="preserve"> </v>
      </c>
      <c r="J37" s="97" t="str">
        <f>IF(직접데이타입력!$E42="9",직접데이타입력!$K42," ")</f>
        <v xml:space="preserve"> </v>
      </c>
      <c r="K37" s="97" t="str">
        <f>IF(직접데이타입력!$E42="10",직접데이타입력!$K42," ")</f>
        <v xml:space="preserve"> </v>
      </c>
      <c r="L37" s="97" t="str">
        <f>IF(직접데이타입력!$E42="11",직접데이타입력!$K42," ")</f>
        <v xml:space="preserve"> </v>
      </c>
      <c r="M37" s="97" t="str">
        <f>IF(직접데이타입력!$E42="12",직접데이타입력!$K42," ")</f>
        <v xml:space="preserve"> </v>
      </c>
      <c r="N37" s="97" t="str">
        <f>IF(직접데이타입력!$E42="13",직접데이타입력!$K42," ")</f>
        <v xml:space="preserve"> </v>
      </c>
      <c r="O37" s="97" t="str">
        <f>IF(직접데이타입력!$E42="14",직접데이타입력!$K42," ")</f>
        <v xml:space="preserve"> </v>
      </c>
      <c r="P37" s="97" t="str">
        <f>IF(직접데이타입력!$E42="15",직접데이타입력!$K42," ")</f>
        <v xml:space="preserve"> </v>
      </c>
    </row>
    <row r="38" spans="1:16" ht="11.25" customHeight="1">
      <c r="A38" s="96">
        <f t="shared" si="0"/>
        <v>37</v>
      </c>
      <c r="B38" s="97" t="str">
        <f>IF(직접데이타입력!$E43="1",직접데이타입력!$K43," ")</f>
        <v xml:space="preserve"> </v>
      </c>
      <c r="C38" s="97" t="str">
        <f>IF(직접데이타입력!$E43="2",직접데이타입력!$K43," ")</f>
        <v xml:space="preserve"> </v>
      </c>
      <c r="D38" s="97" t="str">
        <f>IF(직접데이타입력!$E43="3",직접데이타입력!$K43," ")</f>
        <v xml:space="preserve"> </v>
      </c>
      <c r="E38" s="97" t="str">
        <f>IF(직접데이타입력!$E43="4",직접데이타입력!$K43," ")</f>
        <v xml:space="preserve"> </v>
      </c>
      <c r="F38" s="97" t="str">
        <f>IF(직접데이타입력!$E43="5",직접데이타입력!$K43," ")</f>
        <v xml:space="preserve"> </v>
      </c>
      <c r="G38" s="97" t="str">
        <f>IF(직접데이타입력!$E43="6",직접데이타입력!$K43," ")</f>
        <v xml:space="preserve"> </v>
      </c>
      <c r="H38" s="97" t="str">
        <f>IF(직접데이타입력!$E43="7",직접데이타입력!$K43," ")</f>
        <v xml:space="preserve"> </v>
      </c>
      <c r="I38" s="97" t="str">
        <f>IF(직접데이타입력!$E43="8",직접데이타입력!$K43," ")</f>
        <v xml:space="preserve"> </v>
      </c>
      <c r="J38" s="97" t="str">
        <f>IF(직접데이타입력!$E43="9",직접데이타입력!$K43," ")</f>
        <v xml:space="preserve"> </v>
      </c>
      <c r="K38" s="97" t="str">
        <f>IF(직접데이타입력!$E43="10",직접데이타입력!$K43," ")</f>
        <v xml:space="preserve"> </v>
      </c>
      <c r="L38" s="97" t="str">
        <f>IF(직접데이타입력!$E43="11",직접데이타입력!$K43," ")</f>
        <v xml:space="preserve"> </v>
      </c>
      <c r="M38" s="97" t="str">
        <f>IF(직접데이타입력!$E43="12",직접데이타입력!$K43," ")</f>
        <v xml:space="preserve"> </v>
      </c>
      <c r="N38" s="97" t="str">
        <f>IF(직접데이타입력!$E43="13",직접데이타입력!$K43," ")</f>
        <v xml:space="preserve"> </v>
      </c>
      <c r="O38" s="97" t="str">
        <f>IF(직접데이타입력!$E43="14",직접데이타입력!$K43," ")</f>
        <v xml:space="preserve"> </v>
      </c>
      <c r="P38" s="97" t="str">
        <f>IF(직접데이타입력!$E43="15",직접데이타입력!$K43," ")</f>
        <v xml:space="preserve"> </v>
      </c>
    </row>
    <row r="39" spans="1:16" ht="11.25" customHeight="1">
      <c r="A39" s="96">
        <f t="shared" si="0"/>
        <v>38</v>
      </c>
      <c r="B39" s="97" t="str">
        <f>IF(직접데이타입력!$E44="1",직접데이타입력!$K44," ")</f>
        <v xml:space="preserve"> </v>
      </c>
      <c r="C39" s="97" t="str">
        <f>IF(직접데이타입력!$E44="2",직접데이타입력!$K44," ")</f>
        <v xml:space="preserve"> </v>
      </c>
      <c r="D39" s="97" t="str">
        <f>IF(직접데이타입력!$E44="3",직접데이타입력!$K44," ")</f>
        <v xml:space="preserve"> </v>
      </c>
      <c r="E39" s="97" t="str">
        <f>IF(직접데이타입력!$E44="4",직접데이타입력!$K44," ")</f>
        <v xml:space="preserve"> </v>
      </c>
      <c r="F39" s="97" t="str">
        <f>IF(직접데이타입력!$E44="5",직접데이타입력!$K44," ")</f>
        <v xml:space="preserve"> </v>
      </c>
      <c r="G39" s="97" t="str">
        <f>IF(직접데이타입력!$E44="6",직접데이타입력!$K44," ")</f>
        <v xml:space="preserve"> </v>
      </c>
      <c r="H39" s="97" t="str">
        <f>IF(직접데이타입력!$E44="7",직접데이타입력!$K44," ")</f>
        <v xml:space="preserve"> </v>
      </c>
      <c r="I39" s="97" t="str">
        <f>IF(직접데이타입력!$E44="8",직접데이타입력!$K44," ")</f>
        <v xml:space="preserve"> </v>
      </c>
      <c r="J39" s="97" t="str">
        <f>IF(직접데이타입력!$E44="9",직접데이타입력!$K44," ")</f>
        <v xml:space="preserve"> </v>
      </c>
      <c r="K39" s="97" t="str">
        <f>IF(직접데이타입력!$E44="10",직접데이타입력!$K44," ")</f>
        <v xml:space="preserve"> </v>
      </c>
      <c r="L39" s="97" t="str">
        <f>IF(직접데이타입력!$E44="11",직접데이타입력!$K44," ")</f>
        <v xml:space="preserve"> </v>
      </c>
      <c r="M39" s="97" t="str">
        <f>IF(직접데이타입력!$E44="12",직접데이타입력!$K44," ")</f>
        <v xml:space="preserve"> </v>
      </c>
      <c r="N39" s="97" t="str">
        <f>IF(직접데이타입력!$E44="13",직접데이타입력!$K44," ")</f>
        <v xml:space="preserve"> </v>
      </c>
      <c r="O39" s="97" t="str">
        <f>IF(직접데이타입력!$E44="14",직접데이타입력!$K44," ")</f>
        <v xml:space="preserve"> </v>
      </c>
      <c r="P39" s="97" t="str">
        <f>IF(직접데이타입력!$E44="15",직접데이타입력!$K44," ")</f>
        <v xml:space="preserve"> </v>
      </c>
    </row>
    <row r="40" spans="1:16" ht="11.25" customHeight="1">
      <c r="A40" s="96">
        <f t="shared" si="0"/>
        <v>39</v>
      </c>
      <c r="B40" s="97" t="str">
        <f>IF(직접데이타입력!$E45="1",직접데이타입력!$K45," ")</f>
        <v xml:space="preserve"> </v>
      </c>
      <c r="C40" s="97" t="str">
        <f>IF(직접데이타입력!$E45="2",직접데이타입력!$K45," ")</f>
        <v xml:space="preserve"> </v>
      </c>
      <c r="D40" s="97" t="str">
        <f>IF(직접데이타입력!$E45="3",직접데이타입력!$K45," ")</f>
        <v xml:space="preserve"> </v>
      </c>
      <c r="E40" s="97" t="str">
        <f>IF(직접데이타입력!$E45="4",직접데이타입력!$K45," ")</f>
        <v xml:space="preserve"> </v>
      </c>
      <c r="F40" s="97" t="str">
        <f>IF(직접데이타입력!$E45="5",직접데이타입력!$K45," ")</f>
        <v xml:space="preserve"> </v>
      </c>
      <c r="G40" s="97" t="str">
        <f>IF(직접데이타입력!$E45="6",직접데이타입력!$K45," ")</f>
        <v xml:space="preserve"> </v>
      </c>
      <c r="H40" s="97" t="str">
        <f>IF(직접데이타입력!$E45="7",직접데이타입력!$K45," ")</f>
        <v xml:space="preserve"> </v>
      </c>
      <c r="I40" s="97" t="str">
        <f>IF(직접데이타입력!$E45="8",직접데이타입력!$K45," ")</f>
        <v xml:space="preserve"> </v>
      </c>
      <c r="J40" s="97" t="str">
        <f>IF(직접데이타입력!$E45="9",직접데이타입력!$K45," ")</f>
        <v xml:space="preserve"> </v>
      </c>
      <c r="K40" s="97" t="str">
        <f>IF(직접데이타입력!$E45="10",직접데이타입력!$K45," ")</f>
        <v xml:space="preserve"> </v>
      </c>
      <c r="L40" s="97" t="str">
        <f>IF(직접데이타입력!$E45="11",직접데이타입력!$K45," ")</f>
        <v xml:space="preserve"> </v>
      </c>
      <c r="M40" s="97" t="str">
        <f>IF(직접데이타입력!$E45="12",직접데이타입력!$K45," ")</f>
        <v xml:space="preserve"> </v>
      </c>
      <c r="N40" s="97" t="str">
        <f>IF(직접데이타입력!$E45="13",직접데이타입력!$K45," ")</f>
        <v xml:space="preserve"> </v>
      </c>
      <c r="O40" s="97" t="str">
        <f>IF(직접데이타입력!$E45="14",직접데이타입력!$K45," ")</f>
        <v xml:space="preserve"> </v>
      </c>
      <c r="P40" s="97" t="str">
        <f>IF(직접데이타입력!$E45="15",직접데이타입력!$K45," ")</f>
        <v xml:space="preserve"> </v>
      </c>
    </row>
    <row r="41" spans="1:16" ht="11.25" customHeight="1">
      <c r="A41" s="96">
        <f t="shared" si="0"/>
        <v>40</v>
      </c>
      <c r="B41" s="97" t="str">
        <f>IF(직접데이타입력!$E46="1",직접데이타입력!$K46," ")</f>
        <v xml:space="preserve"> </v>
      </c>
      <c r="C41" s="97" t="str">
        <f>IF(직접데이타입력!$E46="2",직접데이타입력!$K46," ")</f>
        <v xml:space="preserve"> </v>
      </c>
      <c r="D41" s="97" t="str">
        <f>IF(직접데이타입력!$E46="3",직접데이타입력!$K46," ")</f>
        <v xml:space="preserve"> </v>
      </c>
      <c r="E41" s="97" t="str">
        <f>IF(직접데이타입력!$E46="4",직접데이타입력!$K46," ")</f>
        <v xml:space="preserve"> </v>
      </c>
      <c r="F41" s="97" t="str">
        <f>IF(직접데이타입력!$E46="5",직접데이타입력!$K46," ")</f>
        <v xml:space="preserve"> </v>
      </c>
      <c r="G41" s="97" t="str">
        <f>IF(직접데이타입력!$E46="6",직접데이타입력!$K46," ")</f>
        <v xml:space="preserve"> </v>
      </c>
      <c r="H41" s="97" t="str">
        <f>IF(직접데이타입력!$E46="7",직접데이타입력!$K46," ")</f>
        <v xml:space="preserve"> </v>
      </c>
      <c r="I41" s="97" t="str">
        <f>IF(직접데이타입력!$E46="8",직접데이타입력!$K46," ")</f>
        <v xml:space="preserve"> </v>
      </c>
      <c r="J41" s="97" t="str">
        <f>IF(직접데이타입력!$E46="9",직접데이타입력!$K46," ")</f>
        <v xml:space="preserve"> </v>
      </c>
      <c r="K41" s="97" t="str">
        <f>IF(직접데이타입력!$E46="10",직접데이타입력!$K46," ")</f>
        <v xml:space="preserve"> </v>
      </c>
      <c r="L41" s="97" t="str">
        <f>IF(직접데이타입력!$E46="11",직접데이타입력!$K46," ")</f>
        <v xml:space="preserve"> </v>
      </c>
      <c r="M41" s="97" t="str">
        <f>IF(직접데이타입력!$E46="12",직접데이타입력!$K46," ")</f>
        <v xml:space="preserve"> </v>
      </c>
      <c r="N41" s="97" t="str">
        <f>IF(직접데이타입력!$E46="13",직접데이타입력!$K46," ")</f>
        <v xml:space="preserve"> </v>
      </c>
      <c r="O41" s="97" t="str">
        <f>IF(직접데이타입력!$E46="14",직접데이타입력!$K46," ")</f>
        <v xml:space="preserve"> </v>
      </c>
      <c r="P41" s="97" t="str">
        <f>IF(직접데이타입력!$E46="15",직접데이타입력!$K46," ")</f>
        <v xml:space="preserve"> </v>
      </c>
    </row>
    <row r="42" spans="1:16" ht="11.25" customHeight="1">
      <c r="A42" s="96">
        <f t="shared" si="0"/>
        <v>41</v>
      </c>
      <c r="B42" s="97" t="str">
        <f>IF(직접데이타입력!$E47="1",직접데이타입력!$K47," ")</f>
        <v xml:space="preserve"> </v>
      </c>
      <c r="C42" s="97" t="str">
        <f>IF(직접데이타입력!$E47="2",직접데이타입력!$K47," ")</f>
        <v xml:space="preserve"> </v>
      </c>
      <c r="D42" s="97" t="str">
        <f>IF(직접데이타입력!$E47="3",직접데이타입력!$K47," ")</f>
        <v xml:space="preserve"> </v>
      </c>
      <c r="E42" s="97" t="str">
        <f>IF(직접데이타입력!$E47="4",직접데이타입력!$K47," ")</f>
        <v xml:space="preserve"> </v>
      </c>
      <c r="F42" s="97" t="str">
        <f>IF(직접데이타입력!$E47="5",직접데이타입력!$K47," ")</f>
        <v xml:space="preserve"> </v>
      </c>
      <c r="G42" s="97" t="str">
        <f>IF(직접데이타입력!$E47="6",직접데이타입력!$K47," ")</f>
        <v xml:space="preserve"> </v>
      </c>
      <c r="H42" s="97" t="str">
        <f>IF(직접데이타입력!$E47="7",직접데이타입력!$K47," ")</f>
        <v xml:space="preserve"> </v>
      </c>
      <c r="I42" s="97" t="str">
        <f>IF(직접데이타입력!$E47="8",직접데이타입력!$K47," ")</f>
        <v xml:space="preserve"> </v>
      </c>
      <c r="J42" s="97" t="str">
        <f>IF(직접데이타입력!$E47="9",직접데이타입력!$K47," ")</f>
        <v xml:space="preserve"> </v>
      </c>
      <c r="K42" s="97" t="str">
        <f>IF(직접데이타입력!$E47="10",직접데이타입력!$K47," ")</f>
        <v xml:space="preserve"> </v>
      </c>
      <c r="L42" s="97" t="str">
        <f>IF(직접데이타입력!$E47="11",직접데이타입력!$K47," ")</f>
        <v xml:space="preserve"> </v>
      </c>
      <c r="M42" s="97" t="str">
        <f>IF(직접데이타입력!$E47="12",직접데이타입력!$K47," ")</f>
        <v xml:space="preserve"> </v>
      </c>
      <c r="N42" s="97" t="str">
        <f>IF(직접데이타입력!$E47="13",직접데이타입력!$K47," ")</f>
        <v xml:space="preserve"> </v>
      </c>
      <c r="O42" s="97" t="str">
        <f>IF(직접데이타입력!$E47="14",직접데이타입력!$K47," ")</f>
        <v xml:space="preserve"> </v>
      </c>
      <c r="P42" s="97" t="str">
        <f>IF(직접데이타입력!$E47="15",직접데이타입력!$K47," ")</f>
        <v xml:space="preserve"> </v>
      </c>
    </row>
    <row r="43" spans="1:16" ht="11.25" customHeight="1">
      <c r="A43" s="96">
        <f t="shared" si="0"/>
        <v>42</v>
      </c>
      <c r="B43" s="97" t="str">
        <f>IF(직접데이타입력!$E48="1",직접데이타입력!$K48," ")</f>
        <v xml:space="preserve"> </v>
      </c>
      <c r="C43" s="97" t="str">
        <f>IF(직접데이타입력!$E48="2",직접데이타입력!$K48," ")</f>
        <v xml:space="preserve"> </v>
      </c>
      <c r="D43" s="97" t="str">
        <f>IF(직접데이타입력!$E48="3",직접데이타입력!$K48," ")</f>
        <v xml:space="preserve"> </v>
      </c>
      <c r="E43" s="97" t="str">
        <f>IF(직접데이타입력!$E48="4",직접데이타입력!$K48," ")</f>
        <v xml:space="preserve"> </v>
      </c>
      <c r="F43" s="97" t="str">
        <f>IF(직접데이타입력!$E48="5",직접데이타입력!$K48," ")</f>
        <v xml:space="preserve"> </v>
      </c>
      <c r="G43" s="97" t="str">
        <f>IF(직접데이타입력!$E48="6",직접데이타입력!$K48," ")</f>
        <v xml:space="preserve"> </v>
      </c>
      <c r="H43" s="97" t="str">
        <f>IF(직접데이타입력!$E48="7",직접데이타입력!$K48," ")</f>
        <v xml:space="preserve"> </v>
      </c>
      <c r="I43" s="97" t="str">
        <f>IF(직접데이타입력!$E48="8",직접데이타입력!$K48," ")</f>
        <v xml:space="preserve"> </v>
      </c>
      <c r="J43" s="97" t="str">
        <f>IF(직접데이타입력!$E48="9",직접데이타입력!$K48," ")</f>
        <v xml:space="preserve"> </v>
      </c>
      <c r="K43" s="97" t="str">
        <f>IF(직접데이타입력!$E48="10",직접데이타입력!$K48," ")</f>
        <v xml:space="preserve"> </v>
      </c>
      <c r="L43" s="97" t="str">
        <f>IF(직접데이타입력!$E48="11",직접데이타입력!$K48," ")</f>
        <v xml:space="preserve"> </v>
      </c>
      <c r="M43" s="97" t="str">
        <f>IF(직접데이타입력!$E48="12",직접데이타입력!$K48," ")</f>
        <v xml:space="preserve"> </v>
      </c>
      <c r="N43" s="97" t="str">
        <f>IF(직접데이타입력!$E48="13",직접데이타입력!$K48," ")</f>
        <v xml:space="preserve"> </v>
      </c>
      <c r="O43" s="97" t="str">
        <f>IF(직접데이타입력!$E48="14",직접데이타입력!$K48," ")</f>
        <v xml:space="preserve"> </v>
      </c>
      <c r="P43" s="97" t="str">
        <f>IF(직접데이타입력!$E48="15",직접데이타입력!$K48," ")</f>
        <v xml:space="preserve"> </v>
      </c>
    </row>
    <row r="44" spans="1:16" ht="11.25" customHeight="1">
      <c r="A44" s="96">
        <f t="shared" si="0"/>
        <v>43</v>
      </c>
      <c r="B44" s="97" t="str">
        <f>IF(직접데이타입력!$E49="1",직접데이타입력!$K49," ")</f>
        <v xml:space="preserve"> </v>
      </c>
      <c r="C44" s="97" t="str">
        <f>IF(직접데이타입력!$E49="2",직접데이타입력!$K49," ")</f>
        <v xml:space="preserve"> </v>
      </c>
      <c r="D44" s="97" t="str">
        <f>IF(직접데이타입력!$E49="3",직접데이타입력!$K49," ")</f>
        <v xml:space="preserve"> </v>
      </c>
      <c r="E44" s="97" t="str">
        <f>IF(직접데이타입력!$E49="4",직접데이타입력!$K49," ")</f>
        <v xml:space="preserve"> </v>
      </c>
      <c r="F44" s="97" t="str">
        <f>IF(직접데이타입력!$E49="5",직접데이타입력!$K49," ")</f>
        <v xml:space="preserve"> </v>
      </c>
      <c r="G44" s="97" t="str">
        <f>IF(직접데이타입력!$E49="6",직접데이타입력!$K49," ")</f>
        <v xml:space="preserve"> </v>
      </c>
      <c r="H44" s="97" t="str">
        <f>IF(직접데이타입력!$E49="7",직접데이타입력!$K49," ")</f>
        <v xml:space="preserve"> </v>
      </c>
      <c r="I44" s="97" t="str">
        <f>IF(직접데이타입력!$E49="8",직접데이타입력!$K49," ")</f>
        <v xml:space="preserve"> </v>
      </c>
      <c r="J44" s="97" t="str">
        <f>IF(직접데이타입력!$E49="9",직접데이타입력!$K49," ")</f>
        <v xml:space="preserve"> </v>
      </c>
      <c r="K44" s="97" t="str">
        <f>IF(직접데이타입력!$E49="10",직접데이타입력!$K49," ")</f>
        <v xml:space="preserve"> </v>
      </c>
      <c r="L44" s="97" t="str">
        <f>IF(직접데이타입력!$E49="11",직접데이타입력!$K49," ")</f>
        <v xml:space="preserve"> </v>
      </c>
      <c r="M44" s="97" t="str">
        <f>IF(직접데이타입력!$E49="12",직접데이타입력!$K49," ")</f>
        <v xml:space="preserve"> </v>
      </c>
      <c r="N44" s="97" t="str">
        <f>IF(직접데이타입력!$E49="13",직접데이타입력!$K49," ")</f>
        <v xml:space="preserve"> </v>
      </c>
      <c r="O44" s="97" t="str">
        <f>IF(직접데이타입력!$E49="14",직접데이타입력!$K49," ")</f>
        <v xml:space="preserve"> </v>
      </c>
      <c r="P44" s="97" t="str">
        <f>IF(직접데이타입력!$E49="15",직접데이타입력!$K49," ")</f>
        <v xml:space="preserve"> </v>
      </c>
    </row>
    <row r="45" spans="1:16" ht="11.25" customHeight="1">
      <c r="A45" s="96">
        <f t="shared" si="0"/>
        <v>44</v>
      </c>
      <c r="B45" s="97" t="str">
        <f>IF(직접데이타입력!$E50="1",직접데이타입력!$K50," ")</f>
        <v xml:space="preserve"> </v>
      </c>
      <c r="C45" s="97" t="str">
        <f>IF(직접데이타입력!$E50="2",직접데이타입력!$K50," ")</f>
        <v xml:space="preserve"> </v>
      </c>
      <c r="D45" s="97" t="str">
        <f>IF(직접데이타입력!$E50="3",직접데이타입력!$K50," ")</f>
        <v xml:space="preserve"> </v>
      </c>
      <c r="E45" s="97" t="str">
        <f>IF(직접데이타입력!$E50="4",직접데이타입력!$K50," ")</f>
        <v xml:space="preserve"> </v>
      </c>
      <c r="F45" s="97" t="str">
        <f>IF(직접데이타입력!$E50="5",직접데이타입력!$K50," ")</f>
        <v xml:space="preserve"> </v>
      </c>
      <c r="G45" s="97" t="str">
        <f>IF(직접데이타입력!$E50="6",직접데이타입력!$K50," ")</f>
        <v xml:space="preserve"> </v>
      </c>
      <c r="H45" s="97" t="str">
        <f>IF(직접데이타입력!$E50="7",직접데이타입력!$K50," ")</f>
        <v xml:space="preserve"> </v>
      </c>
      <c r="I45" s="97" t="str">
        <f>IF(직접데이타입력!$E50="8",직접데이타입력!$K50," ")</f>
        <v xml:space="preserve"> </v>
      </c>
      <c r="J45" s="97" t="str">
        <f>IF(직접데이타입력!$E50="9",직접데이타입력!$K50," ")</f>
        <v xml:space="preserve"> </v>
      </c>
      <c r="K45" s="97" t="str">
        <f>IF(직접데이타입력!$E50="10",직접데이타입력!$K50," ")</f>
        <v xml:space="preserve"> </v>
      </c>
      <c r="L45" s="97" t="str">
        <f>IF(직접데이타입력!$E50="11",직접데이타입력!$K50," ")</f>
        <v xml:space="preserve"> </v>
      </c>
      <c r="M45" s="97" t="str">
        <f>IF(직접데이타입력!$E50="12",직접데이타입력!$K50," ")</f>
        <v xml:space="preserve"> </v>
      </c>
      <c r="N45" s="97" t="str">
        <f>IF(직접데이타입력!$E50="13",직접데이타입력!$K50," ")</f>
        <v xml:space="preserve"> </v>
      </c>
      <c r="O45" s="97" t="str">
        <f>IF(직접데이타입력!$E50="14",직접데이타입력!$K50," ")</f>
        <v xml:space="preserve"> </v>
      </c>
      <c r="P45" s="97" t="str">
        <f>IF(직접데이타입력!$E50="15",직접데이타입력!$K50," ")</f>
        <v xml:space="preserve"> </v>
      </c>
    </row>
    <row r="46" spans="1:16" ht="11.25" customHeight="1">
      <c r="A46" s="96">
        <f t="shared" si="0"/>
        <v>45</v>
      </c>
      <c r="B46" s="97" t="str">
        <f>IF(직접데이타입력!$E51="1",직접데이타입력!$K51," ")</f>
        <v xml:space="preserve"> </v>
      </c>
      <c r="C46" s="97" t="str">
        <f>IF(직접데이타입력!$E51="2",직접데이타입력!$K51," ")</f>
        <v xml:space="preserve"> </v>
      </c>
      <c r="D46" s="97" t="str">
        <f>IF(직접데이타입력!$E51="3",직접데이타입력!$K51," ")</f>
        <v xml:space="preserve"> </v>
      </c>
      <c r="E46" s="97" t="str">
        <f>IF(직접데이타입력!$E51="4",직접데이타입력!$K51," ")</f>
        <v xml:space="preserve"> </v>
      </c>
      <c r="F46" s="97" t="str">
        <f>IF(직접데이타입력!$E51="5",직접데이타입력!$K51," ")</f>
        <v xml:space="preserve"> </v>
      </c>
      <c r="G46" s="97" t="str">
        <f>IF(직접데이타입력!$E51="6",직접데이타입력!$K51," ")</f>
        <v xml:space="preserve"> </v>
      </c>
      <c r="H46" s="97" t="str">
        <f>IF(직접데이타입력!$E51="7",직접데이타입력!$K51," ")</f>
        <v xml:space="preserve"> </v>
      </c>
      <c r="I46" s="97" t="str">
        <f>IF(직접데이타입력!$E51="8",직접데이타입력!$K51," ")</f>
        <v xml:space="preserve"> </v>
      </c>
      <c r="J46" s="97" t="str">
        <f>IF(직접데이타입력!$E51="9",직접데이타입력!$K51," ")</f>
        <v xml:space="preserve"> </v>
      </c>
      <c r="K46" s="97" t="str">
        <f>IF(직접데이타입력!$E51="10",직접데이타입력!$K51," ")</f>
        <v xml:space="preserve"> </v>
      </c>
      <c r="L46" s="97" t="str">
        <f>IF(직접데이타입력!$E51="11",직접데이타입력!$K51," ")</f>
        <v xml:space="preserve"> </v>
      </c>
      <c r="M46" s="97" t="str">
        <f>IF(직접데이타입력!$E51="12",직접데이타입력!$K51," ")</f>
        <v xml:space="preserve"> </v>
      </c>
      <c r="N46" s="97" t="str">
        <f>IF(직접데이타입력!$E51="13",직접데이타입력!$K51," ")</f>
        <v xml:space="preserve"> </v>
      </c>
      <c r="O46" s="97" t="str">
        <f>IF(직접데이타입력!$E51="14",직접데이타입력!$K51," ")</f>
        <v xml:space="preserve"> </v>
      </c>
      <c r="P46" s="97" t="str">
        <f>IF(직접데이타입력!$E51="15",직접데이타입력!$K51," ")</f>
        <v xml:space="preserve"> </v>
      </c>
    </row>
    <row r="47" spans="1:16" ht="11.25" customHeight="1">
      <c r="A47" s="96">
        <f t="shared" si="0"/>
        <v>46</v>
      </c>
      <c r="B47" s="97" t="str">
        <f>IF(직접데이타입력!$E52="1",직접데이타입력!$K52," ")</f>
        <v xml:space="preserve"> </v>
      </c>
      <c r="C47" s="97" t="str">
        <f>IF(직접데이타입력!$E52="2",직접데이타입력!$K52," ")</f>
        <v xml:space="preserve"> </v>
      </c>
      <c r="D47" s="97" t="str">
        <f>IF(직접데이타입력!$E52="3",직접데이타입력!$K52," ")</f>
        <v xml:space="preserve"> </v>
      </c>
      <c r="E47" s="97" t="str">
        <f>IF(직접데이타입력!$E52="4",직접데이타입력!$K52," ")</f>
        <v xml:space="preserve"> </v>
      </c>
      <c r="F47" s="97" t="str">
        <f>IF(직접데이타입력!$E52="5",직접데이타입력!$K52," ")</f>
        <v xml:space="preserve"> </v>
      </c>
      <c r="G47" s="97" t="str">
        <f>IF(직접데이타입력!$E52="6",직접데이타입력!$K52," ")</f>
        <v xml:space="preserve"> </v>
      </c>
      <c r="H47" s="97" t="str">
        <f>IF(직접데이타입력!$E52="7",직접데이타입력!$K52," ")</f>
        <v xml:space="preserve"> </v>
      </c>
      <c r="I47" s="97" t="str">
        <f>IF(직접데이타입력!$E52="8",직접데이타입력!$K52," ")</f>
        <v xml:space="preserve"> </v>
      </c>
      <c r="J47" s="97" t="str">
        <f>IF(직접데이타입력!$E52="9",직접데이타입력!$K52," ")</f>
        <v xml:space="preserve"> </v>
      </c>
      <c r="K47" s="97" t="str">
        <f>IF(직접데이타입력!$E52="10",직접데이타입력!$K52," ")</f>
        <v xml:space="preserve"> </v>
      </c>
      <c r="L47" s="97" t="str">
        <f>IF(직접데이타입력!$E52="11",직접데이타입력!$K52," ")</f>
        <v xml:space="preserve"> </v>
      </c>
      <c r="M47" s="97" t="str">
        <f>IF(직접데이타입력!$E52="12",직접데이타입력!$K52," ")</f>
        <v xml:space="preserve"> </v>
      </c>
      <c r="N47" s="97" t="str">
        <f>IF(직접데이타입력!$E52="13",직접데이타입력!$K52," ")</f>
        <v xml:space="preserve"> </v>
      </c>
      <c r="O47" s="97" t="str">
        <f>IF(직접데이타입력!$E52="14",직접데이타입력!$K52," ")</f>
        <v xml:space="preserve"> </v>
      </c>
      <c r="P47" s="97" t="str">
        <f>IF(직접데이타입력!$E52="15",직접데이타입력!$K52," ")</f>
        <v xml:space="preserve"> </v>
      </c>
    </row>
    <row r="48" spans="1:16" ht="11.25" customHeight="1">
      <c r="A48" s="96">
        <f t="shared" si="0"/>
        <v>47</v>
      </c>
      <c r="B48" s="97" t="str">
        <f>IF(직접데이타입력!$E53="1",직접데이타입력!$K53," ")</f>
        <v xml:space="preserve"> </v>
      </c>
      <c r="C48" s="97" t="str">
        <f>IF(직접데이타입력!$E53="2",직접데이타입력!$K53," ")</f>
        <v xml:space="preserve"> </v>
      </c>
      <c r="D48" s="97" t="str">
        <f>IF(직접데이타입력!$E53="3",직접데이타입력!$K53," ")</f>
        <v xml:space="preserve"> </v>
      </c>
      <c r="E48" s="97" t="str">
        <f>IF(직접데이타입력!$E53="4",직접데이타입력!$K53," ")</f>
        <v xml:space="preserve"> </v>
      </c>
      <c r="F48" s="97" t="str">
        <f>IF(직접데이타입력!$E53="5",직접데이타입력!$K53," ")</f>
        <v xml:space="preserve"> </v>
      </c>
      <c r="G48" s="97" t="str">
        <f>IF(직접데이타입력!$E53="6",직접데이타입력!$K53," ")</f>
        <v xml:space="preserve"> </v>
      </c>
      <c r="H48" s="97" t="str">
        <f>IF(직접데이타입력!$E53="7",직접데이타입력!$K53," ")</f>
        <v xml:space="preserve"> </v>
      </c>
      <c r="I48" s="97" t="str">
        <f>IF(직접데이타입력!$E53="8",직접데이타입력!$K53," ")</f>
        <v xml:space="preserve"> </v>
      </c>
      <c r="J48" s="97" t="str">
        <f>IF(직접데이타입력!$E53="9",직접데이타입력!$K53," ")</f>
        <v xml:space="preserve"> </v>
      </c>
      <c r="K48" s="97" t="str">
        <f>IF(직접데이타입력!$E53="10",직접데이타입력!$K53," ")</f>
        <v xml:space="preserve"> </v>
      </c>
      <c r="L48" s="97" t="str">
        <f>IF(직접데이타입력!$E53="11",직접데이타입력!$K53," ")</f>
        <v xml:space="preserve"> </v>
      </c>
      <c r="M48" s="97" t="str">
        <f>IF(직접데이타입력!$E53="12",직접데이타입력!$K53," ")</f>
        <v xml:space="preserve"> </v>
      </c>
      <c r="N48" s="97" t="str">
        <f>IF(직접데이타입력!$E53="13",직접데이타입력!$K53," ")</f>
        <v xml:space="preserve"> </v>
      </c>
      <c r="O48" s="97" t="str">
        <f>IF(직접데이타입력!$E53="14",직접데이타입력!$K53," ")</f>
        <v xml:space="preserve"> </v>
      </c>
      <c r="P48" s="97" t="str">
        <f>IF(직접데이타입력!$E53="15",직접데이타입력!$K53," ")</f>
        <v xml:space="preserve"> </v>
      </c>
    </row>
    <row r="49" spans="1:16" ht="11.25" customHeight="1">
      <c r="A49" s="96">
        <f t="shared" si="0"/>
        <v>48</v>
      </c>
      <c r="B49" s="97" t="str">
        <f>IF(직접데이타입력!$E54="1",직접데이타입력!$K54," ")</f>
        <v xml:space="preserve"> </v>
      </c>
      <c r="C49" s="97" t="str">
        <f>IF(직접데이타입력!$E54="2",직접데이타입력!$K54," ")</f>
        <v xml:space="preserve"> </v>
      </c>
      <c r="D49" s="97" t="str">
        <f>IF(직접데이타입력!$E54="3",직접데이타입력!$K54," ")</f>
        <v xml:space="preserve"> </v>
      </c>
      <c r="E49" s="97" t="str">
        <f>IF(직접데이타입력!$E54="4",직접데이타입력!$K54," ")</f>
        <v xml:space="preserve"> </v>
      </c>
      <c r="F49" s="97" t="str">
        <f>IF(직접데이타입력!$E54="5",직접데이타입력!$K54," ")</f>
        <v xml:space="preserve"> </v>
      </c>
      <c r="G49" s="97" t="str">
        <f>IF(직접데이타입력!$E54="6",직접데이타입력!$K54," ")</f>
        <v xml:space="preserve"> </v>
      </c>
      <c r="H49" s="97" t="str">
        <f>IF(직접데이타입력!$E54="7",직접데이타입력!$K54," ")</f>
        <v xml:space="preserve"> </v>
      </c>
      <c r="I49" s="97" t="str">
        <f>IF(직접데이타입력!$E54="8",직접데이타입력!$K54," ")</f>
        <v xml:space="preserve"> </v>
      </c>
      <c r="J49" s="97" t="str">
        <f>IF(직접데이타입력!$E54="9",직접데이타입력!$K54," ")</f>
        <v xml:space="preserve"> </v>
      </c>
      <c r="K49" s="97" t="str">
        <f>IF(직접데이타입력!$E54="10",직접데이타입력!$K54," ")</f>
        <v xml:space="preserve"> </v>
      </c>
      <c r="L49" s="97" t="str">
        <f>IF(직접데이타입력!$E54="11",직접데이타입력!$K54," ")</f>
        <v xml:space="preserve"> </v>
      </c>
      <c r="M49" s="97" t="str">
        <f>IF(직접데이타입력!$E54="12",직접데이타입력!$K54," ")</f>
        <v xml:space="preserve"> </v>
      </c>
      <c r="N49" s="97" t="str">
        <f>IF(직접데이타입력!$E54="13",직접데이타입력!$K54," ")</f>
        <v xml:space="preserve"> </v>
      </c>
      <c r="O49" s="97" t="str">
        <f>IF(직접데이타입력!$E54="14",직접데이타입력!$K54," ")</f>
        <v xml:space="preserve"> </v>
      </c>
      <c r="P49" s="97" t="str">
        <f>IF(직접데이타입력!$E54="15",직접데이타입력!$K54," ")</f>
        <v xml:space="preserve"> </v>
      </c>
    </row>
    <row r="50" spans="1:16" ht="11.25" customHeight="1">
      <c r="A50" s="96">
        <f t="shared" si="0"/>
        <v>49</v>
      </c>
      <c r="B50" s="97" t="str">
        <f>IF(직접데이타입력!$E55="1",직접데이타입력!$K55," ")</f>
        <v xml:space="preserve"> </v>
      </c>
      <c r="C50" s="97" t="str">
        <f>IF(직접데이타입력!$E55="2",직접데이타입력!$K55," ")</f>
        <v xml:space="preserve"> </v>
      </c>
      <c r="D50" s="97" t="str">
        <f>IF(직접데이타입력!$E55="3",직접데이타입력!$K55," ")</f>
        <v xml:space="preserve"> </v>
      </c>
      <c r="E50" s="97" t="str">
        <f>IF(직접데이타입력!$E55="4",직접데이타입력!$K55," ")</f>
        <v xml:space="preserve"> </v>
      </c>
      <c r="F50" s="97" t="str">
        <f>IF(직접데이타입력!$E55="5",직접데이타입력!$K55," ")</f>
        <v xml:space="preserve"> </v>
      </c>
      <c r="G50" s="97" t="str">
        <f>IF(직접데이타입력!$E55="6",직접데이타입력!$K55," ")</f>
        <v xml:space="preserve"> </v>
      </c>
      <c r="H50" s="97" t="str">
        <f>IF(직접데이타입력!$E55="7",직접데이타입력!$K55," ")</f>
        <v xml:space="preserve"> </v>
      </c>
      <c r="I50" s="97" t="str">
        <f>IF(직접데이타입력!$E55="8",직접데이타입력!$K55," ")</f>
        <v xml:space="preserve"> </v>
      </c>
      <c r="J50" s="97" t="str">
        <f>IF(직접데이타입력!$E55="9",직접데이타입력!$K55," ")</f>
        <v xml:space="preserve"> </v>
      </c>
      <c r="K50" s="97" t="str">
        <f>IF(직접데이타입력!$E55="10",직접데이타입력!$K55," ")</f>
        <v xml:space="preserve"> </v>
      </c>
      <c r="L50" s="97" t="str">
        <f>IF(직접데이타입력!$E55="11",직접데이타입력!$K55," ")</f>
        <v xml:space="preserve"> </v>
      </c>
      <c r="M50" s="97" t="str">
        <f>IF(직접데이타입력!$E55="12",직접데이타입력!$K55," ")</f>
        <v xml:space="preserve"> </v>
      </c>
      <c r="N50" s="97" t="str">
        <f>IF(직접데이타입력!$E55="13",직접데이타입력!$K55," ")</f>
        <v xml:space="preserve"> </v>
      </c>
      <c r="O50" s="97" t="str">
        <f>IF(직접데이타입력!$E55="14",직접데이타입력!$K55," ")</f>
        <v xml:space="preserve"> </v>
      </c>
      <c r="P50" s="97" t="str">
        <f>IF(직접데이타입력!$E55="15",직접데이타입력!$K55," ")</f>
        <v xml:space="preserve"> </v>
      </c>
    </row>
    <row r="51" spans="1:16" ht="11.25" customHeight="1">
      <c r="A51" s="96">
        <f t="shared" si="0"/>
        <v>50</v>
      </c>
      <c r="B51" s="97" t="str">
        <f>IF(직접데이타입력!$E56="1",직접데이타입력!$K56," ")</f>
        <v xml:space="preserve"> </v>
      </c>
      <c r="C51" s="97" t="str">
        <f>IF(직접데이타입력!$E56="2",직접데이타입력!$K56," ")</f>
        <v xml:space="preserve"> </v>
      </c>
      <c r="D51" s="97" t="str">
        <f>IF(직접데이타입력!$E56="3",직접데이타입력!$K56," ")</f>
        <v xml:space="preserve"> </v>
      </c>
      <c r="E51" s="97" t="str">
        <f>IF(직접데이타입력!$E56="4",직접데이타입력!$K56," ")</f>
        <v xml:space="preserve"> </v>
      </c>
      <c r="F51" s="97" t="str">
        <f>IF(직접데이타입력!$E56="5",직접데이타입력!$K56," ")</f>
        <v xml:space="preserve"> </v>
      </c>
      <c r="G51" s="97" t="str">
        <f>IF(직접데이타입력!$E56="6",직접데이타입력!$K56," ")</f>
        <v xml:space="preserve"> </v>
      </c>
      <c r="H51" s="97" t="str">
        <f>IF(직접데이타입력!$E56="7",직접데이타입력!$K56," ")</f>
        <v xml:space="preserve"> </v>
      </c>
      <c r="I51" s="97" t="str">
        <f>IF(직접데이타입력!$E56="8",직접데이타입력!$K56," ")</f>
        <v xml:space="preserve"> </v>
      </c>
      <c r="J51" s="97" t="str">
        <f>IF(직접데이타입력!$E56="9",직접데이타입력!$K56," ")</f>
        <v xml:space="preserve"> </v>
      </c>
      <c r="K51" s="97" t="str">
        <f>IF(직접데이타입력!$E56="10",직접데이타입력!$K56," ")</f>
        <v xml:space="preserve"> </v>
      </c>
      <c r="L51" s="97" t="str">
        <f>IF(직접데이타입력!$E56="11",직접데이타입력!$K56," ")</f>
        <v xml:space="preserve"> </v>
      </c>
      <c r="M51" s="97" t="str">
        <f>IF(직접데이타입력!$E56="12",직접데이타입력!$K56," ")</f>
        <v xml:space="preserve"> </v>
      </c>
      <c r="N51" s="97" t="str">
        <f>IF(직접데이타입력!$E56="13",직접데이타입력!$K56," ")</f>
        <v xml:space="preserve"> </v>
      </c>
      <c r="O51" s="97" t="str">
        <f>IF(직접데이타입력!$E56="14",직접데이타입력!$K56," ")</f>
        <v xml:space="preserve"> </v>
      </c>
      <c r="P51" s="97" t="str">
        <f>IF(직접데이타입력!$E56="15",직접데이타입력!$K56," ")</f>
        <v xml:space="preserve"> </v>
      </c>
    </row>
    <row r="52" spans="1:16" ht="11.25" customHeight="1">
      <c r="A52" s="96">
        <f t="shared" si="0"/>
        <v>51</v>
      </c>
      <c r="B52" s="97" t="str">
        <f>IF(직접데이타입력!$E57="1",직접데이타입력!$K57," ")</f>
        <v xml:space="preserve"> </v>
      </c>
      <c r="C52" s="97" t="str">
        <f>IF(직접데이타입력!$E57="2",직접데이타입력!$K57," ")</f>
        <v xml:space="preserve"> </v>
      </c>
      <c r="D52" s="97" t="str">
        <f>IF(직접데이타입력!$E57="3",직접데이타입력!$K57," ")</f>
        <v xml:space="preserve"> </v>
      </c>
      <c r="E52" s="97" t="str">
        <f>IF(직접데이타입력!$E57="4",직접데이타입력!$K57," ")</f>
        <v xml:space="preserve"> </v>
      </c>
      <c r="F52" s="97" t="str">
        <f>IF(직접데이타입력!$E57="5",직접데이타입력!$K57," ")</f>
        <v xml:space="preserve"> </v>
      </c>
      <c r="G52" s="97" t="str">
        <f>IF(직접데이타입력!$E57="6",직접데이타입력!$K57," ")</f>
        <v xml:space="preserve"> </v>
      </c>
      <c r="H52" s="97" t="str">
        <f>IF(직접데이타입력!$E57="7",직접데이타입력!$K57," ")</f>
        <v xml:space="preserve"> </v>
      </c>
      <c r="I52" s="97" t="str">
        <f>IF(직접데이타입력!$E57="8",직접데이타입력!$K57," ")</f>
        <v xml:space="preserve"> </v>
      </c>
      <c r="J52" s="97" t="str">
        <f>IF(직접데이타입력!$E57="9",직접데이타입력!$K57," ")</f>
        <v xml:space="preserve"> </v>
      </c>
      <c r="K52" s="97" t="str">
        <f>IF(직접데이타입력!$E57="10",직접데이타입력!$K57," ")</f>
        <v xml:space="preserve"> </v>
      </c>
      <c r="L52" s="97" t="str">
        <f>IF(직접데이타입력!$E57="11",직접데이타입력!$K57," ")</f>
        <v xml:space="preserve"> </v>
      </c>
      <c r="M52" s="97" t="str">
        <f>IF(직접데이타입력!$E57="12",직접데이타입력!$K57," ")</f>
        <v xml:space="preserve"> </v>
      </c>
      <c r="N52" s="97" t="str">
        <f>IF(직접데이타입력!$E57="13",직접데이타입력!$K57," ")</f>
        <v xml:space="preserve"> </v>
      </c>
      <c r="O52" s="97" t="str">
        <f>IF(직접데이타입력!$E57="14",직접데이타입력!$K57," ")</f>
        <v xml:space="preserve"> </v>
      </c>
      <c r="P52" s="97" t="str">
        <f>IF(직접데이타입력!$E57="15",직접데이타입력!$K57," ")</f>
        <v xml:space="preserve"> </v>
      </c>
    </row>
    <row r="53" spans="1:16" ht="11.25" customHeight="1">
      <c r="A53" s="96">
        <f t="shared" si="0"/>
        <v>52</v>
      </c>
      <c r="B53" s="97" t="str">
        <f>IF(직접데이타입력!$E58="1",직접데이타입력!$K58," ")</f>
        <v xml:space="preserve"> </v>
      </c>
      <c r="C53" s="97" t="str">
        <f>IF(직접데이타입력!$E58="2",직접데이타입력!$K58," ")</f>
        <v xml:space="preserve"> </v>
      </c>
      <c r="D53" s="97" t="str">
        <f>IF(직접데이타입력!$E58="3",직접데이타입력!$K58," ")</f>
        <v xml:space="preserve"> </v>
      </c>
      <c r="E53" s="97" t="str">
        <f>IF(직접데이타입력!$E58="4",직접데이타입력!$K58," ")</f>
        <v xml:space="preserve"> </v>
      </c>
      <c r="F53" s="97" t="str">
        <f>IF(직접데이타입력!$E58="5",직접데이타입력!$K58," ")</f>
        <v xml:space="preserve"> </v>
      </c>
      <c r="G53" s="97" t="str">
        <f>IF(직접데이타입력!$E58="6",직접데이타입력!$K58," ")</f>
        <v xml:space="preserve"> </v>
      </c>
      <c r="H53" s="97" t="str">
        <f>IF(직접데이타입력!$E58="7",직접데이타입력!$K58," ")</f>
        <v xml:space="preserve"> </v>
      </c>
      <c r="I53" s="97" t="str">
        <f>IF(직접데이타입력!$E58="8",직접데이타입력!$K58," ")</f>
        <v xml:space="preserve"> </v>
      </c>
      <c r="J53" s="97" t="str">
        <f>IF(직접데이타입력!$E58="9",직접데이타입력!$K58," ")</f>
        <v xml:space="preserve"> </v>
      </c>
      <c r="K53" s="97" t="str">
        <f>IF(직접데이타입력!$E58="10",직접데이타입력!$K58," ")</f>
        <v xml:space="preserve"> </v>
      </c>
      <c r="L53" s="97" t="str">
        <f>IF(직접데이타입력!$E58="11",직접데이타입력!$K58," ")</f>
        <v xml:space="preserve"> </v>
      </c>
      <c r="M53" s="97" t="str">
        <f>IF(직접데이타입력!$E58="12",직접데이타입력!$K58," ")</f>
        <v xml:space="preserve"> </v>
      </c>
      <c r="N53" s="97" t="str">
        <f>IF(직접데이타입력!$E58="13",직접데이타입력!$K58," ")</f>
        <v xml:space="preserve"> </v>
      </c>
      <c r="O53" s="97" t="str">
        <f>IF(직접데이타입력!$E58="14",직접데이타입력!$K58," ")</f>
        <v xml:space="preserve"> </v>
      </c>
      <c r="P53" s="97" t="str">
        <f>IF(직접데이타입력!$E58="15",직접데이타입력!$K58," ")</f>
        <v xml:space="preserve"> </v>
      </c>
    </row>
    <row r="54" spans="1:16" ht="11.25" customHeight="1">
      <c r="A54" s="96">
        <f t="shared" si="0"/>
        <v>53</v>
      </c>
      <c r="B54" s="97" t="str">
        <f>IF(직접데이타입력!$E59="1",직접데이타입력!$K59," ")</f>
        <v xml:space="preserve"> </v>
      </c>
      <c r="C54" s="97" t="str">
        <f>IF(직접데이타입력!$E59="2",직접데이타입력!$K59," ")</f>
        <v xml:space="preserve"> </v>
      </c>
      <c r="D54" s="97" t="str">
        <f>IF(직접데이타입력!$E59="3",직접데이타입력!$K59," ")</f>
        <v xml:space="preserve"> </v>
      </c>
      <c r="E54" s="97" t="str">
        <f>IF(직접데이타입력!$E59="4",직접데이타입력!$K59," ")</f>
        <v xml:space="preserve"> </v>
      </c>
      <c r="F54" s="97" t="str">
        <f>IF(직접데이타입력!$E59="5",직접데이타입력!$K59," ")</f>
        <v xml:space="preserve"> </v>
      </c>
      <c r="G54" s="97" t="str">
        <f>IF(직접데이타입력!$E59="6",직접데이타입력!$K59," ")</f>
        <v xml:space="preserve"> </v>
      </c>
      <c r="H54" s="97" t="str">
        <f>IF(직접데이타입력!$E59="7",직접데이타입력!$K59," ")</f>
        <v xml:space="preserve"> </v>
      </c>
      <c r="I54" s="97" t="str">
        <f>IF(직접데이타입력!$E59="8",직접데이타입력!$K59," ")</f>
        <v xml:space="preserve"> </v>
      </c>
      <c r="J54" s="97" t="str">
        <f>IF(직접데이타입력!$E59="9",직접데이타입력!$K59," ")</f>
        <v xml:space="preserve"> </v>
      </c>
      <c r="K54" s="97" t="str">
        <f>IF(직접데이타입력!$E59="10",직접데이타입력!$K59," ")</f>
        <v xml:space="preserve"> </v>
      </c>
      <c r="L54" s="97" t="str">
        <f>IF(직접데이타입력!$E59="11",직접데이타입력!$K59," ")</f>
        <v xml:space="preserve"> </v>
      </c>
      <c r="M54" s="97" t="str">
        <f>IF(직접데이타입력!$E59="12",직접데이타입력!$K59," ")</f>
        <v xml:space="preserve"> </v>
      </c>
      <c r="N54" s="97" t="str">
        <f>IF(직접데이타입력!$E59="13",직접데이타입력!$K59," ")</f>
        <v xml:space="preserve"> </v>
      </c>
      <c r="O54" s="97" t="str">
        <f>IF(직접데이타입력!$E59="14",직접데이타입력!$K59," ")</f>
        <v xml:space="preserve"> </v>
      </c>
      <c r="P54" s="97" t="str">
        <f>IF(직접데이타입력!$E59="15",직접데이타입력!$K59," ")</f>
        <v xml:space="preserve"> </v>
      </c>
    </row>
    <row r="55" spans="1:16" ht="11.25" customHeight="1">
      <c r="A55" s="96">
        <f t="shared" si="0"/>
        <v>54</v>
      </c>
      <c r="B55" s="97" t="str">
        <f>IF(직접데이타입력!$E60="1",직접데이타입력!$K60," ")</f>
        <v xml:space="preserve"> </v>
      </c>
      <c r="C55" s="97" t="str">
        <f>IF(직접데이타입력!$E60="2",직접데이타입력!$K60," ")</f>
        <v xml:space="preserve"> </v>
      </c>
      <c r="D55" s="97" t="str">
        <f>IF(직접데이타입력!$E60="3",직접데이타입력!$K60," ")</f>
        <v xml:space="preserve"> </v>
      </c>
      <c r="E55" s="97" t="str">
        <f>IF(직접데이타입력!$E60="4",직접데이타입력!$K60," ")</f>
        <v xml:space="preserve"> </v>
      </c>
      <c r="F55" s="97" t="str">
        <f>IF(직접데이타입력!$E60="5",직접데이타입력!$K60," ")</f>
        <v xml:space="preserve"> </v>
      </c>
      <c r="G55" s="97" t="str">
        <f>IF(직접데이타입력!$E60="6",직접데이타입력!$K60," ")</f>
        <v xml:space="preserve"> </v>
      </c>
      <c r="H55" s="97" t="str">
        <f>IF(직접데이타입력!$E60="7",직접데이타입력!$K60," ")</f>
        <v xml:space="preserve"> </v>
      </c>
      <c r="I55" s="97" t="str">
        <f>IF(직접데이타입력!$E60="8",직접데이타입력!$K60," ")</f>
        <v xml:space="preserve"> </v>
      </c>
      <c r="J55" s="97" t="str">
        <f>IF(직접데이타입력!$E60="9",직접데이타입력!$K60," ")</f>
        <v xml:space="preserve"> </v>
      </c>
      <c r="K55" s="97" t="str">
        <f>IF(직접데이타입력!$E60="10",직접데이타입력!$K60," ")</f>
        <v xml:space="preserve"> </v>
      </c>
      <c r="L55" s="97" t="str">
        <f>IF(직접데이타입력!$E60="11",직접데이타입력!$K60," ")</f>
        <v xml:space="preserve"> </v>
      </c>
      <c r="M55" s="97" t="str">
        <f>IF(직접데이타입력!$E60="12",직접데이타입력!$K60," ")</f>
        <v xml:space="preserve"> </v>
      </c>
      <c r="N55" s="97" t="str">
        <f>IF(직접데이타입력!$E60="13",직접데이타입력!$K60," ")</f>
        <v xml:space="preserve"> </v>
      </c>
      <c r="O55" s="97" t="str">
        <f>IF(직접데이타입력!$E60="14",직접데이타입력!$K60," ")</f>
        <v xml:space="preserve"> </v>
      </c>
      <c r="P55" s="97" t="str">
        <f>IF(직접데이타입력!$E60="15",직접데이타입력!$K60," ")</f>
        <v xml:space="preserve"> </v>
      </c>
    </row>
    <row r="56" spans="1:16" ht="11.25" customHeight="1">
      <c r="A56" s="96">
        <f t="shared" si="0"/>
        <v>55</v>
      </c>
      <c r="B56" s="97" t="str">
        <f>IF(직접데이타입력!$E61="1",직접데이타입력!$K61," ")</f>
        <v xml:space="preserve"> </v>
      </c>
      <c r="C56" s="97" t="str">
        <f>IF(직접데이타입력!$E61="2",직접데이타입력!$K61," ")</f>
        <v xml:space="preserve"> </v>
      </c>
      <c r="D56" s="97" t="str">
        <f>IF(직접데이타입력!$E61="3",직접데이타입력!$K61," ")</f>
        <v xml:space="preserve"> </v>
      </c>
      <c r="E56" s="97" t="str">
        <f>IF(직접데이타입력!$E61="4",직접데이타입력!$K61," ")</f>
        <v xml:space="preserve"> </v>
      </c>
      <c r="F56" s="97" t="str">
        <f>IF(직접데이타입력!$E61="5",직접데이타입력!$K61," ")</f>
        <v xml:space="preserve"> </v>
      </c>
      <c r="G56" s="97" t="str">
        <f>IF(직접데이타입력!$E61="6",직접데이타입력!$K61," ")</f>
        <v xml:space="preserve"> </v>
      </c>
      <c r="H56" s="97" t="str">
        <f>IF(직접데이타입력!$E61="7",직접데이타입력!$K61," ")</f>
        <v xml:space="preserve"> </v>
      </c>
      <c r="I56" s="97" t="str">
        <f>IF(직접데이타입력!$E61="8",직접데이타입력!$K61," ")</f>
        <v xml:space="preserve"> </v>
      </c>
      <c r="J56" s="97" t="str">
        <f>IF(직접데이타입력!$E61="9",직접데이타입력!$K61," ")</f>
        <v xml:space="preserve"> </v>
      </c>
      <c r="K56" s="97" t="str">
        <f>IF(직접데이타입력!$E61="10",직접데이타입력!$K61," ")</f>
        <v xml:space="preserve"> </v>
      </c>
      <c r="L56" s="97" t="str">
        <f>IF(직접데이타입력!$E61="11",직접데이타입력!$K61," ")</f>
        <v xml:space="preserve"> </v>
      </c>
      <c r="M56" s="97" t="str">
        <f>IF(직접데이타입력!$E61="12",직접데이타입력!$K61," ")</f>
        <v xml:space="preserve"> </v>
      </c>
      <c r="N56" s="97" t="str">
        <f>IF(직접데이타입력!$E61="13",직접데이타입력!$K61," ")</f>
        <v xml:space="preserve"> </v>
      </c>
      <c r="O56" s="97" t="str">
        <f>IF(직접데이타입력!$E61="14",직접데이타입력!$K61," ")</f>
        <v xml:space="preserve"> </v>
      </c>
      <c r="P56" s="97" t="str">
        <f>IF(직접데이타입력!$E61="15",직접데이타입력!$K61," ")</f>
        <v xml:space="preserve"> </v>
      </c>
    </row>
    <row r="57" spans="1:16" ht="11.25" customHeight="1">
      <c r="A57" s="96">
        <f t="shared" si="0"/>
        <v>56</v>
      </c>
      <c r="B57" s="97" t="str">
        <f>IF(직접데이타입력!$E62="1",직접데이타입력!$K62," ")</f>
        <v xml:space="preserve"> </v>
      </c>
      <c r="C57" s="97" t="str">
        <f>IF(직접데이타입력!$E62="2",직접데이타입력!$K62," ")</f>
        <v xml:space="preserve"> </v>
      </c>
      <c r="D57" s="97" t="str">
        <f>IF(직접데이타입력!$E62="3",직접데이타입력!$K62," ")</f>
        <v xml:space="preserve"> </v>
      </c>
      <c r="E57" s="97" t="str">
        <f>IF(직접데이타입력!$E62="4",직접데이타입력!$K62," ")</f>
        <v xml:space="preserve"> </v>
      </c>
      <c r="F57" s="97" t="str">
        <f>IF(직접데이타입력!$E62="5",직접데이타입력!$K62," ")</f>
        <v xml:space="preserve"> </v>
      </c>
      <c r="G57" s="97" t="str">
        <f>IF(직접데이타입력!$E62="6",직접데이타입력!$K62," ")</f>
        <v xml:space="preserve"> </v>
      </c>
      <c r="H57" s="97" t="str">
        <f>IF(직접데이타입력!$E62="7",직접데이타입력!$K62," ")</f>
        <v xml:space="preserve"> </v>
      </c>
      <c r="I57" s="97" t="str">
        <f>IF(직접데이타입력!$E62="8",직접데이타입력!$K62," ")</f>
        <v xml:space="preserve"> </v>
      </c>
      <c r="J57" s="97" t="str">
        <f>IF(직접데이타입력!$E62="9",직접데이타입력!$K62," ")</f>
        <v xml:space="preserve"> </v>
      </c>
      <c r="K57" s="97" t="str">
        <f>IF(직접데이타입력!$E62="10",직접데이타입력!$K62," ")</f>
        <v xml:space="preserve"> </v>
      </c>
      <c r="L57" s="97" t="str">
        <f>IF(직접데이타입력!$E62="11",직접데이타입력!$K62," ")</f>
        <v xml:space="preserve"> </v>
      </c>
      <c r="M57" s="97" t="str">
        <f>IF(직접데이타입력!$E62="12",직접데이타입력!$K62," ")</f>
        <v xml:space="preserve"> </v>
      </c>
      <c r="N57" s="97" t="str">
        <f>IF(직접데이타입력!$E62="13",직접데이타입력!$K62," ")</f>
        <v xml:space="preserve"> </v>
      </c>
      <c r="O57" s="97" t="str">
        <f>IF(직접데이타입력!$E62="14",직접데이타입력!$K62," ")</f>
        <v xml:space="preserve"> </v>
      </c>
      <c r="P57" s="97" t="str">
        <f>IF(직접데이타입력!$E62="15",직접데이타입력!$K62," ")</f>
        <v xml:space="preserve"> </v>
      </c>
    </row>
    <row r="58" spans="1:16" ht="11.25" customHeight="1">
      <c r="A58" s="96">
        <f t="shared" si="0"/>
        <v>57</v>
      </c>
      <c r="B58" s="97" t="str">
        <f>IF(직접데이타입력!$E63="1",직접데이타입력!$K63," ")</f>
        <v xml:space="preserve"> </v>
      </c>
      <c r="C58" s="97" t="str">
        <f>IF(직접데이타입력!$E63="2",직접데이타입력!$K63," ")</f>
        <v xml:space="preserve"> </v>
      </c>
      <c r="D58" s="97" t="str">
        <f>IF(직접데이타입력!$E63="3",직접데이타입력!$K63," ")</f>
        <v xml:space="preserve"> </v>
      </c>
      <c r="E58" s="97" t="str">
        <f>IF(직접데이타입력!$E63="4",직접데이타입력!$K63," ")</f>
        <v xml:space="preserve"> </v>
      </c>
      <c r="F58" s="97" t="str">
        <f>IF(직접데이타입력!$E63="5",직접데이타입력!$K63," ")</f>
        <v xml:space="preserve"> </v>
      </c>
      <c r="G58" s="97" t="str">
        <f>IF(직접데이타입력!$E63="6",직접데이타입력!$K63," ")</f>
        <v xml:space="preserve"> </v>
      </c>
      <c r="H58" s="97" t="str">
        <f>IF(직접데이타입력!$E63="7",직접데이타입력!$K63," ")</f>
        <v xml:space="preserve"> </v>
      </c>
      <c r="I58" s="97" t="str">
        <f>IF(직접데이타입력!$E63="8",직접데이타입력!$K63," ")</f>
        <v xml:space="preserve"> </v>
      </c>
      <c r="J58" s="97" t="str">
        <f>IF(직접데이타입력!$E63="9",직접데이타입력!$K63," ")</f>
        <v xml:space="preserve"> </v>
      </c>
      <c r="K58" s="97" t="str">
        <f>IF(직접데이타입력!$E63="10",직접데이타입력!$K63," ")</f>
        <v xml:space="preserve"> </v>
      </c>
      <c r="L58" s="97" t="str">
        <f>IF(직접데이타입력!$E63="11",직접데이타입력!$K63," ")</f>
        <v xml:space="preserve"> </v>
      </c>
      <c r="M58" s="97" t="str">
        <f>IF(직접데이타입력!$E63="12",직접데이타입력!$K63," ")</f>
        <v xml:space="preserve"> </v>
      </c>
      <c r="N58" s="97" t="str">
        <f>IF(직접데이타입력!$E63="13",직접데이타입력!$K63," ")</f>
        <v xml:space="preserve"> </v>
      </c>
      <c r="O58" s="97" t="str">
        <f>IF(직접데이타입력!$E63="14",직접데이타입력!$K63," ")</f>
        <v xml:space="preserve"> </v>
      </c>
      <c r="P58" s="97" t="str">
        <f>IF(직접데이타입력!$E63="15",직접데이타입력!$K63," ")</f>
        <v xml:space="preserve"> </v>
      </c>
    </row>
    <row r="59" spans="1:16" ht="11.25" customHeight="1">
      <c r="A59" s="96">
        <f t="shared" si="0"/>
        <v>58</v>
      </c>
      <c r="B59" s="97" t="str">
        <f>IF(직접데이타입력!$E64="1",직접데이타입력!$K64," ")</f>
        <v xml:space="preserve"> </v>
      </c>
      <c r="C59" s="97" t="str">
        <f>IF(직접데이타입력!$E64="2",직접데이타입력!$K64," ")</f>
        <v xml:space="preserve"> </v>
      </c>
      <c r="D59" s="97" t="str">
        <f>IF(직접데이타입력!$E64="3",직접데이타입력!$K64," ")</f>
        <v xml:space="preserve"> </v>
      </c>
      <c r="E59" s="97" t="str">
        <f>IF(직접데이타입력!$E64="4",직접데이타입력!$K64," ")</f>
        <v xml:space="preserve"> </v>
      </c>
      <c r="F59" s="97" t="str">
        <f>IF(직접데이타입력!$E64="5",직접데이타입력!$K64," ")</f>
        <v xml:space="preserve"> </v>
      </c>
      <c r="G59" s="97" t="str">
        <f>IF(직접데이타입력!$E64="6",직접데이타입력!$K64," ")</f>
        <v xml:space="preserve"> </v>
      </c>
      <c r="H59" s="97" t="str">
        <f>IF(직접데이타입력!$E64="7",직접데이타입력!$K64," ")</f>
        <v xml:space="preserve"> </v>
      </c>
      <c r="I59" s="97" t="str">
        <f>IF(직접데이타입력!$E64="8",직접데이타입력!$K64," ")</f>
        <v xml:space="preserve"> </v>
      </c>
      <c r="J59" s="97" t="str">
        <f>IF(직접데이타입력!$E64="9",직접데이타입력!$K64," ")</f>
        <v xml:space="preserve"> </v>
      </c>
      <c r="K59" s="97" t="str">
        <f>IF(직접데이타입력!$E64="10",직접데이타입력!$K64," ")</f>
        <v xml:space="preserve"> </v>
      </c>
      <c r="L59" s="97" t="str">
        <f>IF(직접데이타입력!$E64="11",직접데이타입력!$K64," ")</f>
        <v xml:space="preserve"> </v>
      </c>
      <c r="M59" s="97" t="str">
        <f>IF(직접데이타입력!$E64="12",직접데이타입력!$K64," ")</f>
        <v xml:space="preserve"> </v>
      </c>
      <c r="N59" s="97" t="str">
        <f>IF(직접데이타입력!$E64="13",직접데이타입력!$K64," ")</f>
        <v xml:space="preserve"> </v>
      </c>
      <c r="O59" s="97" t="str">
        <f>IF(직접데이타입력!$E64="14",직접데이타입력!$K64," ")</f>
        <v xml:space="preserve"> </v>
      </c>
      <c r="P59" s="97" t="str">
        <f>IF(직접데이타입력!$E64="15",직접데이타입력!$K64," ")</f>
        <v xml:space="preserve"> </v>
      </c>
    </row>
    <row r="60" spans="1:16" ht="11.25" customHeight="1">
      <c r="A60" s="96">
        <f t="shared" si="0"/>
        <v>59</v>
      </c>
      <c r="B60" s="97" t="str">
        <f>IF(직접데이타입력!$E65="1",직접데이타입력!$K65," ")</f>
        <v xml:space="preserve"> </v>
      </c>
      <c r="C60" s="97" t="str">
        <f>IF(직접데이타입력!$E65="2",직접데이타입력!$K65," ")</f>
        <v xml:space="preserve"> </v>
      </c>
      <c r="D60" s="97" t="str">
        <f>IF(직접데이타입력!$E65="3",직접데이타입력!$K65," ")</f>
        <v xml:space="preserve"> </v>
      </c>
      <c r="E60" s="97" t="str">
        <f>IF(직접데이타입력!$E65="4",직접데이타입력!$K65," ")</f>
        <v xml:space="preserve"> </v>
      </c>
      <c r="F60" s="97" t="str">
        <f>IF(직접데이타입력!$E65="5",직접데이타입력!$K65," ")</f>
        <v xml:space="preserve"> </v>
      </c>
      <c r="G60" s="97" t="str">
        <f>IF(직접데이타입력!$E65="6",직접데이타입력!$K65," ")</f>
        <v xml:space="preserve"> </v>
      </c>
      <c r="H60" s="97" t="str">
        <f>IF(직접데이타입력!$E65="7",직접데이타입력!$K65," ")</f>
        <v xml:space="preserve"> </v>
      </c>
      <c r="I60" s="97" t="str">
        <f>IF(직접데이타입력!$E65="8",직접데이타입력!$K65," ")</f>
        <v xml:space="preserve"> </v>
      </c>
      <c r="J60" s="97" t="str">
        <f>IF(직접데이타입력!$E65="9",직접데이타입력!$K65," ")</f>
        <v xml:space="preserve"> </v>
      </c>
      <c r="K60" s="97" t="str">
        <f>IF(직접데이타입력!$E65="10",직접데이타입력!$K65," ")</f>
        <v xml:space="preserve"> </v>
      </c>
      <c r="L60" s="97" t="str">
        <f>IF(직접데이타입력!$E65="11",직접데이타입력!$K65," ")</f>
        <v xml:space="preserve"> </v>
      </c>
      <c r="M60" s="97" t="str">
        <f>IF(직접데이타입력!$E65="12",직접데이타입력!$K65," ")</f>
        <v xml:space="preserve"> </v>
      </c>
      <c r="N60" s="97" t="str">
        <f>IF(직접데이타입력!$E65="13",직접데이타입력!$K65," ")</f>
        <v xml:space="preserve"> </v>
      </c>
      <c r="O60" s="97" t="str">
        <f>IF(직접데이타입력!$E65="14",직접데이타입력!$K65," ")</f>
        <v xml:space="preserve"> </v>
      </c>
      <c r="P60" s="97" t="str">
        <f>IF(직접데이타입력!$E65="15",직접데이타입력!$K65," ")</f>
        <v xml:space="preserve"> </v>
      </c>
    </row>
    <row r="61" spans="1:16" ht="11.25" customHeight="1">
      <c r="A61" s="96">
        <f t="shared" si="0"/>
        <v>60</v>
      </c>
      <c r="B61" s="97" t="str">
        <f>IF(직접데이타입력!$E66="1",직접데이타입력!$K66," ")</f>
        <v xml:space="preserve"> </v>
      </c>
      <c r="C61" s="97" t="str">
        <f>IF(직접데이타입력!$E66="2",직접데이타입력!$K66," ")</f>
        <v xml:space="preserve"> </v>
      </c>
      <c r="D61" s="97" t="str">
        <f>IF(직접데이타입력!$E66="3",직접데이타입력!$K66," ")</f>
        <v xml:space="preserve"> </v>
      </c>
      <c r="E61" s="97" t="str">
        <f>IF(직접데이타입력!$E66="4",직접데이타입력!$K66," ")</f>
        <v xml:space="preserve"> </v>
      </c>
      <c r="F61" s="97" t="str">
        <f>IF(직접데이타입력!$E66="5",직접데이타입력!$K66," ")</f>
        <v xml:space="preserve"> </v>
      </c>
      <c r="G61" s="97" t="str">
        <f>IF(직접데이타입력!$E66="6",직접데이타입력!$K66," ")</f>
        <v xml:space="preserve"> </v>
      </c>
      <c r="H61" s="97" t="str">
        <f>IF(직접데이타입력!$E66="7",직접데이타입력!$K66," ")</f>
        <v xml:space="preserve"> </v>
      </c>
      <c r="I61" s="97" t="str">
        <f>IF(직접데이타입력!$E66="8",직접데이타입력!$K66," ")</f>
        <v xml:space="preserve"> </v>
      </c>
      <c r="J61" s="97" t="str">
        <f>IF(직접데이타입력!$E66="9",직접데이타입력!$K66," ")</f>
        <v xml:space="preserve"> </v>
      </c>
      <c r="K61" s="97" t="str">
        <f>IF(직접데이타입력!$E66="10",직접데이타입력!$K66," ")</f>
        <v xml:space="preserve"> </v>
      </c>
      <c r="L61" s="97" t="str">
        <f>IF(직접데이타입력!$E66="11",직접데이타입력!$K66," ")</f>
        <v xml:space="preserve"> </v>
      </c>
      <c r="M61" s="97" t="str">
        <f>IF(직접데이타입력!$E66="12",직접데이타입력!$K66," ")</f>
        <v xml:space="preserve"> </v>
      </c>
      <c r="N61" s="97" t="str">
        <f>IF(직접데이타입력!$E66="13",직접데이타입력!$K66," ")</f>
        <v xml:space="preserve"> </v>
      </c>
      <c r="O61" s="97" t="str">
        <f>IF(직접데이타입력!$E66="14",직접데이타입력!$K66," ")</f>
        <v xml:space="preserve"> </v>
      </c>
      <c r="P61" s="97" t="str">
        <f>IF(직접데이타입력!$E66="15",직접데이타입력!$K66," ")</f>
        <v xml:space="preserve"> </v>
      </c>
    </row>
    <row r="62" spans="1:16" ht="11.25" customHeight="1">
      <c r="A62" s="96">
        <f t="shared" si="0"/>
        <v>61</v>
      </c>
      <c r="B62" s="97" t="str">
        <f>IF(직접데이타입력!$E67="1",직접데이타입력!$K67," ")</f>
        <v xml:space="preserve"> </v>
      </c>
      <c r="C62" s="97" t="str">
        <f>IF(직접데이타입력!$E67="2",직접데이타입력!$K67," ")</f>
        <v xml:space="preserve"> </v>
      </c>
      <c r="D62" s="97" t="str">
        <f>IF(직접데이타입력!$E67="3",직접데이타입력!$K67," ")</f>
        <v xml:space="preserve"> </v>
      </c>
      <c r="E62" s="97" t="str">
        <f>IF(직접데이타입력!$E67="4",직접데이타입력!$K67," ")</f>
        <v xml:space="preserve"> </v>
      </c>
      <c r="F62" s="97" t="str">
        <f>IF(직접데이타입력!$E67="5",직접데이타입력!$K67," ")</f>
        <v xml:space="preserve"> </v>
      </c>
      <c r="G62" s="97" t="str">
        <f>IF(직접데이타입력!$E67="6",직접데이타입력!$K67," ")</f>
        <v xml:space="preserve"> </v>
      </c>
      <c r="H62" s="97" t="str">
        <f>IF(직접데이타입력!$E67="7",직접데이타입력!$K67," ")</f>
        <v xml:space="preserve"> </v>
      </c>
      <c r="I62" s="97" t="str">
        <f>IF(직접데이타입력!$E67="8",직접데이타입력!$K67," ")</f>
        <v xml:space="preserve"> </v>
      </c>
      <c r="J62" s="97" t="str">
        <f>IF(직접데이타입력!$E67="9",직접데이타입력!$K67," ")</f>
        <v xml:space="preserve"> </v>
      </c>
      <c r="K62" s="97" t="str">
        <f>IF(직접데이타입력!$E67="10",직접데이타입력!$K67," ")</f>
        <v xml:space="preserve"> </v>
      </c>
      <c r="L62" s="97" t="str">
        <f>IF(직접데이타입력!$E67="11",직접데이타입력!$K67," ")</f>
        <v xml:space="preserve"> </v>
      </c>
      <c r="M62" s="97" t="str">
        <f>IF(직접데이타입력!$E67="12",직접데이타입력!$K67," ")</f>
        <v xml:space="preserve"> </v>
      </c>
      <c r="N62" s="97" t="str">
        <f>IF(직접데이타입력!$E67="13",직접데이타입력!$K67," ")</f>
        <v xml:space="preserve"> </v>
      </c>
      <c r="O62" s="97" t="str">
        <f>IF(직접데이타입력!$E67="14",직접데이타입력!$K67," ")</f>
        <v xml:space="preserve"> </v>
      </c>
      <c r="P62" s="97" t="str">
        <f>IF(직접데이타입력!$E67="15",직접데이타입력!$K67," ")</f>
        <v xml:space="preserve"> </v>
      </c>
    </row>
    <row r="63" spans="1:16" ht="11.25" customHeight="1">
      <c r="A63" s="96">
        <f t="shared" si="0"/>
        <v>62</v>
      </c>
      <c r="B63" s="97" t="str">
        <f>IF(직접데이타입력!$E68="1",직접데이타입력!$K68," ")</f>
        <v xml:space="preserve"> </v>
      </c>
      <c r="C63" s="97" t="str">
        <f>IF(직접데이타입력!$E68="2",직접데이타입력!$K68," ")</f>
        <v xml:space="preserve"> </v>
      </c>
      <c r="D63" s="97" t="str">
        <f>IF(직접데이타입력!$E68="3",직접데이타입력!$K68," ")</f>
        <v xml:space="preserve"> </v>
      </c>
      <c r="E63" s="97" t="str">
        <f>IF(직접데이타입력!$E68="4",직접데이타입력!$K68," ")</f>
        <v xml:space="preserve"> </v>
      </c>
      <c r="F63" s="97" t="str">
        <f>IF(직접데이타입력!$E68="5",직접데이타입력!$K68," ")</f>
        <v xml:space="preserve"> </v>
      </c>
      <c r="G63" s="97" t="str">
        <f>IF(직접데이타입력!$E68="6",직접데이타입력!$K68," ")</f>
        <v xml:space="preserve"> </v>
      </c>
      <c r="H63" s="97" t="str">
        <f>IF(직접데이타입력!$E68="7",직접데이타입력!$K68," ")</f>
        <v xml:space="preserve"> </v>
      </c>
      <c r="I63" s="97" t="str">
        <f>IF(직접데이타입력!$E68="8",직접데이타입력!$K68," ")</f>
        <v xml:space="preserve"> </v>
      </c>
      <c r="J63" s="97" t="str">
        <f>IF(직접데이타입력!$E68="9",직접데이타입력!$K68," ")</f>
        <v xml:space="preserve"> </v>
      </c>
      <c r="K63" s="97" t="str">
        <f>IF(직접데이타입력!$E68="10",직접데이타입력!$K68," ")</f>
        <v xml:space="preserve"> </v>
      </c>
      <c r="L63" s="97" t="str">
        <f>IF(직접데이타입력!$E68="11",직접데이타입력!$K68," ")</f>
        <v xml:space="preserve"> </v>
      </c>
      <c r="M63" s="97" t="str">
        <f>IF(직접데이타입력!$E68="12",직접데이타입력!$K68," ")</f>
        <v xml:space="preserve"> </v>
      </c>
      <c r="N63" s="97" t="str">
        <f>IF(직접데이타입력!$E68="13",직접데이타입력!$K68," ")</f>
        <v xml:space="preserve"> </v>
      </c>
      <c r="O63" s="97" t="str">
        <f>IF(직접데이타입력!$E68="14",직접데이타입력!$K68," ")</f>
        <v xml:space="preserve"> </v>
      </c>
      <c r="P63" s="97" t="str">
        <f>IF(직접데이타입력!$E68="15",직접데이타입력!$K68," ")</f>
        <v xml:space="preserve"> </v>
      </c>
    </row>
    <row r="64" spans="1:16" ht="11.25" customHeight="1">
      <c r="A64" s="96">
        <f t="shared" si="0"/>
        <v>63</v>
      </c>
      <c r="B64" s="97" t="str">
        <f>IF(직접데이타입력!$E69="1",직접데이타입력!$K69," ")</f>
        <v xml:space="preserve"> </v>
      </c>
      <c r="C64" s="97" t="str">
        <f>IF(직접데이타입력!$E69="2",직접데이타입력!$K69," ")</f>
        <v xml:space="preserve"> </v>
      </c>
      <c r="D64" s="97" t="str">
        <f>IF(직접데이타입력!$E69="3",직접데이타입력!$K69," ")</f>
        <v xml:space="preserve"> </v>
      </c>
      <c r="E64" s="97" t="str">
        <f>IF(직접데이타입력!$E69="4",직접데이타입력!$K69," ")</f>
        <v xml:space="preserve"> </v>
      </c>
      <c r="F64" s="97" t="str">
        <f>IF(직접데이타입력!$E69="5",직접데이타입력!$K69," ")</f>
        <v xml:space="preserve"> </v>
      </c>
      <c r="G64" s="97" t="str">
        <f>IF(직접데이타입력!$E69="6",직접데이타입력!$K69," ")</f>
        <v xml:space="preserve"> </v>
      </c>
      <c r="H64" s="97" t="str">
        <f>IF(직접데이타입력!$E69="7",직접데이타입력!$K69," ")</f>
        <v xml:space="preserve"> </v>
      </c>
      <c r="I64" s="97" t="str">
        <f>IF(직접데이타입력!$E69="8",직접데이타입력!$K69," ")</f>
        <v xml:space="preserve"> </v>
      </c>
      <c r="J64" s="97" t="str">
        <f>IF(직접데이타입력!$E69="9",직접데이타입력!$K69," ")</f>
        <v xml:space="preserve"> </v>
      </c>
      <c r="K64" s="97" t="str">
        <f>IF(직접데이타입력!$E69="10",직접데이타입력!$K69," ")</f>
        <v xml:space="preserve"> </v>
      </c>
      <c r="L64" s="97" t="str">
        <f>IF(직접데이타입력!$E69="11",직접데이타입력!$K69," ")</f>
        <v xml:space="preserve"> </v>
      </c>
      <c r="M64" s="97" t="str">
        <f>IF(직접데이타입력!$E69="12",직접데이타입력!$K69," ")</f>
        <v xml:space="preserve"> </v>
      </c>
      <c r="N64" s="97" t="str">
        <f>IF(직접데이타입력!$E69="13",직접데이타입력!$K69," ")</f>
        <v xml:space="preserve"> </v>
      </c>
      <c r="O64" s="97" t="str">
        <f>IF(직접데이타입력!$E69="14",직접데이타입력!$K69," ")</f>
        <v xml:space="preserve"> </v>
      </c>
      <c r="P64" s="97" t="str">
        <f>IF(직접데이타입력!$E69="15",직접데이타입력!$K69," ")</f>
        <v xml:space="preserve"> </v>
      </c>
    </row>
    <row r="65" spans="1:16" ht="11.25" customHeight="1">
      <c r="A65" s="96">
        <f t="shared" si="0"/>
        <v>64</v>
      </c>
      <c r="B65" s="97" t="str">
        <f>IF(직접데이타입력!$E70="1",직접데이타입력!$K70," ")</f>
        <v xml:space="preserve"> </v>
      </c>
      <c r="C65" s="97" t="str">
        <f>IF(직접데이타입력!$E70="2",직접데이타입력!$K70," ")</f>
        <v xml:space="preserve"> </v>
      </c>
      <c r="D65" s="97" t="str">
        <f>IF(직접데이타입력!$E70="3",직접데이타입력!$K70," ")</f>
        <v xml:space="preserve"> </v>
      </c>
      <c r="E65" s="97" t="str">
        <f>IF(직접데이타입력!$E70="4",직접데이타입력!$K70," ")</f>
        <v xml:space="preserve"> </v>
      </c>
      <c r="F65" s="97" t="str">
        <f>IF(직접데이타입력!$E70="5",직접데이타입력!$K70," ")</f>
        <v xml:space="preserve"> </v>
      </c>
      <c r="G65" s="97" t="str">
        <f>IF(직접데이타입력!$E70="6",직접데이타입력!$K70," ")</f>
        <v xml:space="preserve"> </v>
      </c>
      <c r="H65" s="97" t="str">
        <f>IF(직접데이타입력!$E70="7",직접데이타입력!$K70," ")</f>
        <v xml:space="preserve"> </v>
      </c>
      <c r="I65" s="97" t="str">
        <f>IF(직접데이타입력!$E70="8",직접데이타입력!$K70," ")</f>
        <v xml:space="preserve"> </v>
      </c>
      <c r="J65" s="97" t="str">
        <f>IF(직접데이타입력!$E70="9",직접데이타입력!$K70," ")</f>
        <v xml:space="preserve"> </v>
      </c>
      <c r="K65" s="97" t="str">
        <f>IF(직접데이타입력!$E70="10",직접데이타입력!$K70," ")</f>
        <v xml:space="preserve"> </v>
      </c>
      <c r="L65" s="97" t="str">
        <f>IF(직접데이타입력!$E70="11",직접데이타입력!$K70," ")</f>
        <v xml:space="preserve"> </v>
      </c>
      <c r="M65" s="97" t="str">
        <f>IF(직접데이타입력!$E70="12",직접데이타입력!$K70," ")</f>
        <v xml:space="preserve"> </v>
      </c>
      <c r="N65" s="97" t="str">
        <f>IF(직접데이타입력!$E70="13",직접데이타입력!$K70," ")</f>
        <v xml:space="preserve"> </v>
      </c>
      <c r="O65" s="97" t="str">
        <f>IF(직접데이타입력!$E70="14",직접데이타입력!$K70," ")</f>
        <v xml:space="preserve"> </v>
      </c>
      <c r="P65" s="97" t="str">
        <f>IF(직접데이타입력!$E70="15",직접데이타입력!$K70," ")</f>
        <v xml:space="preserve"> </v>
      </c>
    </row>
    <row r="66" spans="1:16" ht="11.25" customHeight="1">
      <c r="A66" s="96">
        <f t="shared" si="0"/>
        <v>65</v>
      </c>
      <c r="B66" s="97" t="str">
        <f>IF(직접데이타입력!$E71="1",직접데이타입력!$K71," ")</f>
        <v xml:space="preserve"> </v>
      </c>
      <c r="C66" s="97" t="str">
        <f>IF(직접데이타입력!$E71="2",직접데이타입력!$K71," ")</f>
        <v xml:space="preserve"> </v>
      </c>
      <c r="D66" s="97" t="str">
        <f>IF(직접데이타입력!$E71="3",직접데이타입력!$K71," ")</f>
        <v xml:space="preserve"> </v>
      </c>
      <c r="E66" s="97" t="str">
        <f>IF(직접데이타입력!$E71="4",직접데이타입력!$K71," ")</f>
        <v xml:space="preserve"> </v>
      </c>
      <c r="F66" s="97" t="str">
        <f>IF(직접데이타입력!$E71="5",직접데이타입력!$K71," ")</f>
        <v xml:space="preserve"> </v>
      </c>
      <c r="G66" s="97" t="str">
        <f>IF(직접데이타입력!$E71="6",직접데이타입력!$K71," ")</f>
        <v xml:space="preserve"> </v>
      </c>
      <c r="H66" s="97" t="str">
        <f>IF(직접데이타입력!$E71="7",직접데이타입력!$K71," ")</f>
        <v xml:space="preserve"> </v>
      </c>
      <c r="I66" s="97" t="str">
        <f>IF(직접데이타입력!$E71="8",직접데이타입력!$K71," ")</f>
        <v xml:space="preserve"> </v>
      </c>
      <c r="J66" s="97" t="str">
        <f>IF(직접데이타입력!$E71="9",직접데이타입력!$K71," ")</f>
        <v xml:space="preserve"> </v>
      </c>
      <c r="K66" s="97" t="str">
        <f>IF(직접데이타입력!$E71="10",직접데이타입력!$K71," ")</f>
        <v xml:space="preserve"> </v>
      </c>
      <c r="L66" s="97" t="str">
        <f>IF(직접데이타입력!$E71="11",직접데이타입력!$K71," ")</f>
        <v xml:space="preserve"> </v>
      </c>
      <c r="M66" s="97" t="str">
        <f>IF(직접데이타입력!$E71="12",직접데이타입력!$K71," ")</f>
        <v xml:space="preserve"> </v>
      </c>
      <c r="N66" s="97" t="str">
        <f>IF(직접데이타입력!$E71="13",직접데이타입력!$K71," ")</f>
        <v xml:space="preserve"> </v>
      </c>
      <c r="O66" s="97" t="str">
        <f>IF(직접데이타입력!$E71="14",직접데이타입력!$K71," ")</f>
        <v xml:space="preserve"> </v>
      </c>
      <c r="P66" s="97" t="str">
        <f>IF(직접데이타입력!$E71="15",직접데이타입력!$K71," ")</f>
        <v xml:space="preserve"> </v>
      </c>
    </row>
    <row r="67" spans="1:16" ht="11.25" customHeight="1">
      <c r="A67" s="96">
        <f t="shared" ref="A67:A130" si="1">ROW()-1</f>
        <v>66</v>
      </c>
      <c r="B67" s="97" t="str">
        <f>IF(직접데이타입력!$E72="1",직접데이타입력!$K72," ")</f>
        <v xml:space="preserve"> </v>
      </c>
      <c r="C67" s="97" t="str">
        <f>IF(직접데이타입력!$E72="2",직접데이타입력!$K72," ")</f>
        <v xml:space="preserve"> </v>
      </c>
      <c r="D67" s="97" t="str">
        <f>IF(직접데이타입력!$E72="3",직접데이타입력!$K72," ")</f>
        <v xml:space="preserve"> </v>
      </c>
      <c r="E67" s="97" t="str">
        <f>IF(직접데이타입력!$E72="4",직접데이타입력!$K72," ")</f>
        <v xml:space="preserve"> </v>
      </c>
      <c r="F67" s="97" t="str">
        <f>IF(직접데이타입력!$E72="5",직접데이타입력!$K72," ")</f>
        <v xml:space="preserve"> </v>
      </c>
      <c r="G67" s="97" t="str">
        <f>IF(직접데이타입력!$E72="6",직접데이타입력!$K72," ")</f>
        <v xml:space="preserve"> </v>
      </c>
      <c r="H67" s="97" t="str">
        <f>IF(직접데이타입력!$E72="7",직접데이타입력!$K72," ")</f>
        <v xml:space="preserve"> </v>
      </c>
      <c r="I67" s="97" t="str">
        <f>IF(직접데이타입력!$E72="8",직접데이타입력!$K72," ")</f>
        <v xml:space="preserve"> </v>
      </c>
      <c r="J67" s="97" t="str">
        <f>IF(직접데이타입력!$E72="9",직접데이타입력!$K72," ")</f>
        <v xml:space="preserve"> </v>
      </c>
      <c r="K67" s="97" t="str">
        <f>IF(직접데이타입력!$E72="10",직접데이타입력!$K72," ")</f>
        <v xml:space="preserve"> </v>
      </c>
      <c r="L67" s="97" t="str">
        <f>IF(직접데이타입력!$E72="11",직접데이타입력!$K72," ")</f>
        <v xml:space="preserve"> </v>
      </c>
      <c r="M67" s="97" t="str">
        <f>IF(직접데이타입력!$E72="12",직접데이타입력!$K72," ")</f>
        <v xml:space="preserve"> </v>
      </c>
      <c r="N67" s="97" t="str">
        <f>IF(직접데이타입력!$E72="13",직접데이타입력!$K72," ")</f>
        <v xml:space="preserve"> </v>
      </c>
      <c r="O67" s="97" t="str">
        <f>IF(직접데이타입력!$E72="14",직접데이타입력!$K72," ")</f>
        <v xml:space="preserve"> </v>
      </c>
      <c r="P67" s="97" t="str">
        <f>IF(직접데이타입력!$E72="15",직접데이타입력!$K72," ")</f>
        <v xml:space="preserve"> </v>
      </c>
    </row>
    <row r="68" spans="1:16" ht="11.25" customHeight="1">
      <c r="A68" s="96">
        <f t="shared" si="1"/>
        <v>67</v>
      </c>
      <c r="B68" s="97" t="str">
        <f>IF(직접데이타입력!$E73="1",직접데이타입력!$K73," ")</f>
        <v xml:space="preserve"> </v>
      </c>
      <c r="C68" s="97" t="str">
        <f>IF(직접데이타입력!$E73="2",직접데이타입력!$K73," ")</f>
        <v xml:space="preserve"> </v>
      </c>
      <c r="D68" s="97" t="str">
        <f>IF(직접데이타입력!$E73="3",직접데이타입력!$K73," ")</f>
        <v xml:space="preserve"> </v>
      </c>
      <c r="E68" s="97" t="str">
        <f>IF(직접데이타입력!$E73="4",직접데이타입력!$K73," ")</f>
        <v xml:space="preserve"> </v>
      </c>
      <c r="F68" s="97" t="str">
        <f>IF(직접데이타입력!$E73="5",직접데이타입력!$K73," ")</f>
        <v xml:space="preserve"> </v>
      </c>
      <c r="G68" s="97" t="str">
        <f>IF(직접데이타입력!$E73="6",직접데이타입력!$K73," ")</f>
        <v xml:space="preserve"> </v>
      </c>
      <c r="H68" s="97" t="str">
        <f>IF(직접데이타입력!$E73="7",직접데이타입력!$K73," ")</f>
        <v xml:space="preserve"> </v>
      </c>
      <c r="I68" s="97" t="str">
        <f>IF(직접데이타입력!$E73="8",직접데이타입력!$K73," ")</f>
        <v xml:space="preserve"> </v>
      </c>
      <c r="J68" s="97" t="str">
        <f>IF(직접데이타입력!$E73="9",직접데이타입력!$K73," ")</f>
        <v xml:space="preserve"> </v>
      </c>
      <c r="K68" s="97" t="str">
        <f>IF(직접데이타입력!$E73="10",직접데이타입력!$K73," ")</f>
        <v xml:space="preserve"> </v>
      </c>
      <c r="L68" s="97" t="str">
        <f>IF(직접데이타입력!$E73="11",직접데이타입력!$K73," ")</f>
        <v xml:space="preserve"> </v>
      </c>
      <c r="M68" s="97" t="str">
        <f>IF(직접데이타입력!$E73="12",직접데이타입력!$K73," ")</f>
        <v xml:space="preserve"> </v>
      </c>
      <c r="N68" s="97" t="str">
        <f>IF(직접데이타입력!$E73="13",직접데이타입력!$K73," ")</f>
        <v xml:space="preserve"> </v>
      </c>
      <c r="O68" s="97" t="str">
        <f>IF(직접데이타입력!$E73="14",직접데이타입력!$K73," ")</f>
        <v xml:space="preserve"> </v>
      </c>
      <c r="P68" s="97" t="str">
        <f>IF(직접데이타입력!$E73="15",직접데이타입력!$K73," ")</f>
        <v xml:space="preserve"> </v>
      </c>
    </row>
    <row r="69" spans="1:16" ht="11.25" customHeight="1">
      <c r="A69" s="96">
        <f t="shared" si="1"/>
        <v>68</v>
      </c>
      <c r="B69" s="97" t="str">
        <f>IF(직접데이타입력!$E74="1",직접데이타입력!$K74," ")</f>
        <v xml:space="preserve"> </v>
      </c>
      <c r="C69" s="97" t="str">
        <f>IF(직접데이타입력!$E74="2",직접데이타입력!$K74," ")</f>
        <v xml:space="preserve"> </v>
      </c>
      <c r="D69" s="97" t="str">
        <f>IF(직접데이타입력!$E74="3",직접데이타입력!$K74," ")</f>
        <v xml:space="preserve"> </v>
      </c>
      <c r="E69" s="97" t="str">
        <f>IF(직접데이타입력!$E74="4",직접데이타입력!$K74," ")</f>
        <v xml:space="preserve"> </v>
      </c>
      <c r="F69" s="97" t="str">
        <f>IF(직접데이타입력!$E74="5",직접데이타입력!$K74," ")</f>
        <v xml:space="preserve"> </v>
      </c>
      <c r="G69" s="97" t="str">
        <f>IF(직접데이타입력!$E74="6",직접데이타입력!$K74," ")</f>
        <v xml:space="preserve"> </v>
      </c>
      <c r="H69" s="97" t="str">
        <f>IF(직접데이타입력!$E74="7",직접데이타입력!$K74," ")</f>
        <v xml:space="preserve"> </v>
      </c>
      <c r="I69" s="97" t="str">
        <f>IF(직접데이타입력!$E74="8",직접데이타입력!$K74," ")</f>
        <v xml:space="preserve"> </v>
      </c>
      <c r="J69" s="97" t="str">
        <f>IF(직접데이타입력!$E74="9",직접데이타입력!$K74," ")</f>
        <v xml:space="preserve"> </v>
      </c>
      <c r="K69" s="97" t="str">
        <f>IF(직접데이타입력!$E74="10",직접데이타입력!$K74," ")</f>
        <v xml:space="preserve"> </v>
      </c>
      <c r="L69" s="97" t="str">
        <f>IF(직접데이타입력!$E74="11",직접데이타입력!$K74," ")</f>
        <v xml:space="preserve"> </v>
      </c>
      <c r="M69" s="97" t="str">
        <f>IF(직접데이타입력!$E74="12",직접데이타입력!$K74," ")</f>
        <v xml:space="preserve"> </v>
      </c>
      <c r="N69" s="97" t="str">
        <f>IF(직접데이타입력!$E74="13",직접데이타입력!$K74," ")</f>
        <v xml:space="preserve"> </v>
      </c>
      <c r="O69" s="97" t="str">
        <f>IF(직접데이타입력!$E74="14",직접데이타입력!$K74," ")</f>
        <v xml:space="preserve"> </v>
      </c>
      <c r="P69" s="97" t="str">
        <f>IF(직접데이타입력!$E74="15",직접데이타입력!$K74," ")</f>
        <v xml:space="preserve"> </v>
      </c>
    </row>
    <row r="70" spans="1:16" ht="11.25" customHeight="1">
      <c r="A70" s="96">
        <f t="shared" si="1"/>
        <v>69</v>
      </c>
      <c r="B70" s="97" t="str">
        <f>IF(직접데이타입력!$E75="1",직접데이타입력!$K75," ")</f>
        <v xml:space="preserve"> </v>
      </c>
      <c r="C70" s="97" t="str">
        <f>IF(직접데이타입력!$E75="2",직접데이타입력!$K75," ")</f>
        <v xml:space="preserve"> </v>
      </c>
      <c r="D70" s="97" t="str">
        <f>IF(직접데이타입력!$E75="3",직접데이타입력!$K75," ")</f>
        <v xml:space="preserve"> </v>
      </c>
      <c r="E70" s="97" t="str">
        <f>IF(직접데이타입력!$E75="4",직접데이타입력!$K75," ")</f>
        <v xml:space="preserve"> </v>
      </c>
      <c r="F70" s="97" t="str">
        <f>IF(직접데이타입력!$E75="5",직접데이타입력!$K75," ")</f>
        <v xml:space="preserve"> </v>
      </c>
      <c r="G70" s="97" t="str">
        <f>IF(직접데이타입력!$E75="6",직접데이타입력!$K75," ")</f>
        <v xml:space="preserve"> </v>
      </c>
      <c r="H70" s="97" t="str">
        <f>IF(직접데이타입력!$E75="7",직접데이타입력!$K75," ")</f>
        <v xml:space="preserve"> </v>
      </c>
      <c r="I70" s="97" t="str">
        <f>IF(직접데이타입력!$E75="8",직접데이타입력!$K75," ")</f>
        <v xml:space="preserve"> </v>
      </c>
      <c r="J70" s="97" t="str">
        <f>IF(직접데이타입력!$E75="9",직접데이타입력!$K75," ")</f>
        <v xml:space="preserve"> </v>
      </c>
      <c r="K70" s="97" t="str">
        <f>IF(직접데이타입력!$E75="10",직접데이타입력!$K75," ")</f>
        <v xml:space="preserve"> </v>
      </c>
      <c r="L70" s="97" t="str">
        <f>IF(직접데이타입력!$E75="11",직접데이타입력!$K75," ")</f>
        <v xml:space="preserve"> </v>
      </c>
      <c r="M70" s="97" t="str">
        <f>IF(직접데이타입력!$E75="12",직접데이타입력!$K75," ")</f>
        <v xml:space="preserve"> </v>
      </c>
      <c r="N70" s="97" t="str">
        <f>IF(직접데이타입력!$E75="13",직접데이타입력!$K75," ")</f>
        <v xml:space="preserve"> </v>
      </c>
      <c r="O70" s="97" t="str">
        <f>IF(직접데이타입력!$E75="14",직접데이타입력!$K75," ")</f>
        <v xml:space="preserve"> </v>
      </c>
      <c r="P70" s="97" t="str">
        <f>IF(직접데이타입력!$E75="15",직접데이타입력!$K75," ")</f>
        <v xml:space="preserve"> </v>
      </c>
    </row>
    <row r="71" spans="1:16" ht="11.25" customHeight="1">
      <c r="A71" s="96">
        <f t="shared" si="1"/>
        <v>70</v>
      </c>
      <c r="B71" s="97" t="str">
        <f>IF(직접데이타입력!$E76="1",직접데이타입력!$K76," ")</f>
        <v xml:space="preserve"> </v>
      </c>
      <c r="C71" s="97" t="str">
        <f>IF(직접데이타입력!$E76="2",직접데이타입력!$K76," ")</f>
        <v xml:space="preserve"> </v>
      </c>
      <c r="D71" s="97" t="str">
        <f>IF(직접데이타입력!$E76="3",직접데이타입력!$K76," ")</f>
        <v xml:space="preserve"> </v>
      </c>
      <c r="E71" s="97" t="str">
        <f>IF(직접데이타입력!$E76="4",직접데이타입력!$K76," ")</f>
        <v xml:space="preserve"> </v>
      </c>
      <c r="F71" s="97" t="str">
        <f>IF(직접데이타입력!$E76="5",직접데이타입력!$K76," ")</f>
        <v xml:space="preserve"> </v>
      </c>
      <c r="G71" s="97" t="str">
        <f>IF(직접데이타입력!$E76="6",직접데이타입력!$K76," ")</f>
        <v xml:space="preserve"> </v>
      </c>
      <c r="H71" s="97" t="str">
        <f>IF(직접데이타입력!$E76="7",직접데이타입력!$K76," ")</f>
        <v xml:space="preserve"> </v>
      </c>
      <c r="I71" s="97" t="str">
        <f>IF(직접데이타입력!$E76="8",직접데이타입력!$K76," ")</f>
        <v xml:space="preserve"> </v>
      </c>
      <c r="J71" s="97" t="str">
        <f>IF(직접데이타입력!$E76="9",직접데이타입력!$K76," ")</f>
        <v xml:space="preserve"> </v>
      </c>
      <c r="K71" s="97" t="str">
        <f>IF(직접데이타입력!$E76="10",직접데이타입력!$K76," ")</f>
        <v xml:space="preserve"> </v>
      </c>
      <c r="L71" s="97" t="str">
        <f>IF(직접데이타입력!$E76="11",직접데이타입력!$K76," ")</f>
        <v xml:space="preserve"> </v>
      </c>
      <c r="M71" s="97" t="str">
        <f>IF(직접데이타입력!$E76="12",직접데이타입력!$K76," ")</f>
        <v xml:space="preserve"> </v>
      </c>
      <c r="N71" s="97" t="str">
        <f>IF(직접데이타입력!$E76="13",직접데이타입력!$K76," ")</f>
        <v xml:space="preserve"> </v>
      </c>
      <c r="O71" s="97" t="str">
        <f>IF(직접데이타입력!$E76="14",직접데이타입력!$K76," ")</f>
        <v xml:space="preserve"> </v>
      </c>
      <c r="P71" s="97" t="str">
        <f>IF(직접데이타입력!$E76="15",직접데이타입력!$K76," ")</f>
        <v xml:space="preserve"> </v>
      </c>
    </row>
    <row r="72" spans="1:16" ht="11.25" customHeight="1">
      <c r="A72" s="96">
        <f t="shared" si="1"/>
        <v>71</v>
      </c>
      <c r="B72" s="97" t="str">
        <f>IF(직접데이타입력!$E77="1",직접데이타입력!$K77," ")</f>
        <v xml:space="preserve"> </v>
      </c>
      <c r="C72" s="97" t="str">
        <f>IF(직접데이타입력!$E77="2",직접데이타입력!$K77," ")</f>
        <v xml:space="preserve"> </v>
      </c>
      <c r="D72" s="97" t="str">
        <f>IF(직접데이타입력!$E77="3",직접데이타입력!$K77," ")</f>
        <v xml:space="preserve"> </v>
      </c>
      <c r="E72" s="97" t="str">
        <f>IF(직접데이타입력!$E77="4",직접데이타입력!$K77," ")</f>
        <v xml:space="preserve"> </v>
      </c>
      <c r="F72" s="97" t="str">
        <f>IF(직접데이타입력!$E77="5",직접데이타입력!$K77," ")</f>
        <v xml:space="preserve"> </v>
      </c>
      <c r="G72" s="97" t="str">
        <f>IF(직접데이타입력!$E77="6",직접데이타입력!$K77," ")</f>
        <v xml:space="preserve"> </v>
      </c>
      <c r="H72" s="97" t="str">
        <f>IF(직접데이타입력!$E77="7",직접데이타입력!$K77," ")</f>
        <v xml:space="preserve"> </v>
      </c>
      <c r="I72" s="97" t="str">
        <f>IF(직접데이타입력!$E77="8",직접데이타입력!$K77," ")</f>
        <v xml:space="preserve"> </v>
      </c>
      <c r="J72" s="97" t="str">
        <f>IF(직접데이타입력!$E77="9",직접데이타입력!$K77," ")</f>
        <v xml:space="preserve"> </v>
      </c>
      <c r="K72" s="97" t="str">
        <f>IF(직접데이타입력!$E77="10",직접데이타입력!$K77," ")</f>
        <v xml:space="preserve"> </v>
      </c>
      <c r="L72" s="97" t="str">
        <f>IF(직접데이타입력!$E77="11",직접데이타입력!$K77," ")</f>
        <v xml:space="preserve"> </v>
      </c>
      <c r="M72" s="97" t="str">
        <f>IF(직접데이타입력!$E77="12",직접데이타입력!$K77," ")</f>
        <v xml:space="preserve"> </v>
      </c>
      <c r="N72" s="97" t="str">
        <f>IF(직접데이타입력!$E77="13",직접데이타입력!$K77," ")</f>
        <v xml:space="preserve"> </v>
      </c>
      <c r="O72" s="97" t="str">
        <f>IF(직접데이타입력!$E77="14",직접데이타입력!$K77," ")</f>
        <v xml:space="preserve"> </v>
      </c>
      <c r="P72" s="97" t="str">
        <f>IF(직접데이타입력!$E77="15",직접데이타입력!$K77," ")</f>
        <v xml:space="preserve"> </v>
      </c>
    </row>
    <row r="73" spans="1:16" ht="11.25" customHeight="1">
      <c r="A73" s="96">
        <f t="shared" si="1"/>
        <v>72</v>
      </c>
      <c r="B73" s="97" t="str">
        <f>IF(직접데이타입력!$E78="1",직접데이타입력!$K78," ")</f>
        <v xml:space="preserve"> </v>
      </c>
      <c r="C73" s="97" t="str">
        <f>IF(직접데이타입력!$E78="2",직접데이타입력!$K78," ")</f>
        <v xml:space="preserve"> </v>
      </c>
      <c r="D73" s="97" t="str">
        <f>IF(직접데이타입력!$E78="3",직접데이타입력!$K78," ")</f>
        <v xml:space="preserve"> </v>
      </c>
      <c r="E73" s="97" t="str">
        <f>IF(직접데이타입력!$E78="4",직접데이타입력!$K78," ")</f>
        <v xml:space="preserve"> </v>
      </c>
      <c r="F73" s="97" t="str">
        <f>IF(직접데이타입력!$E78="5",직접데이타입력!$K78," ")</f>
        <v xml:space="preserve"> </v>
      </c>
      <c r="G73" s="97" t="str">
        <f>IF(직접데이타입력!$E78="6",직접데이타입력!$K78," ")</f>
        <v xml:space="preserve"> </v>
      </c>
      <c r="H73" s="97" t="str">
        <f>IF(직접데이타입력!$E78="7",직접데이타입력!$K78," ")</f>
        <v xml:space="preserve"> </v>
      </c>
      <c r="I73" s="97" t="str">
        <f>IF(직접데이타입력!$E78="8",직접데이타입력!$K78," ")</f>
        <v xml:space="preserve"> </v>
      </c>
      <c r="J73" s="97" t="str">
        <f>IF(직접데이타입력!$E78="9",직접데이타입력!$K78," ")</f>
        <v xml:space="preserve"> </v>
      </c>
      <c r="K73" s="97" t="str">
        <f>IF(직접데이타입력!$E78="10",직접데이타입력!$K78," ")</f>
        <v xml:space="preserve"> </v>
      </c>
      <c r="L73" s="97" t="str">
        <f>IF(직접데이타입력!$E78="11",직접데이타입력!$K78," ")</f>
        <v xml:space="preserve"> </v>
      </c>
      <c r="M73" s="97" t="str">
        <f>IF(직접데이타입력!$E78="12",직접데이타입력!$K78," ")</f>
        <v xml:space="preserve"> </v>
      </c>
      <c r="N73" s="97" t="str">
        <f>IF(직접데이타입력!$E78="13",직접데이타입력!$K78," ")</f>
        <v xml:space="preserve"> </v>
      </c>
      <c r="O73" s="97" t="str">
        <f>IF(직접데이타입력!$E78="14",직접데이타입력!$K78," ")</f>
        <v xml:space="preserve"> </v>
      </c>
      <c r="P73" s="97" t="str">
        <f>IF(직접데이타입력!$E78="15",직접데이타입력!$K78," ")</f>
        <v xml:space="preserve"> </v>
      </c>
    </row>
    <row r="74" spans="1:16" ht="11.25" customHeight="1">
      <c r="A74" s="96">
        <f t="shared" si="1"/>
        <v>73</v>
      </c>
      <c r="B74" s="97" t="str">
        <f>IF(직접데이타입력!$E79="1",직접데이타입력!$K79," ")</f>
        <v xml:space="preserve"> </v>
      </c>
      <c r="C74" s="97" t="str">
        <f>IF(직접데이타입력!$E79="2",직접데이타입력!$K79," ")</f>
        <v xml:space="preserve"> </v>
      </c>
      <c r="D74" s="97" t="str">
        <f>IF(직접데이타입력!$E79="3",직접데이타입력!$K79," ")</f>
        <v xml:space="preserve"> </v>
      </c>
      <c r="E74" s="97" t="str">
        <f>IF(직접데이타입력!$E79="4",직접데이타입력!$K79," ")</f>
        <v xml:space="preserve"> </v>
      </c>
      <c r="F74" s="97" t="str">
        <f>IF(직접데이타입력!$E79="5",직접데이타입력!$K79," ")</f>
        <v xml:space="preserve"> </v>
      </c>
      <c r="G74" s="97" t="str">
        <f>IF(직접데이타입력!$E79="6",직접데이타입력!$K79," ")</f>
        <v xml:space="preserve"> </v>
      </c>
      <c r="H74" s="97" t="str">
        <f>IF(직접데이타입력!$E79="7",직접데이타입력!$K79," ")</f>
        <v xml:space="preserve"> </v>
      </c>
      <c r="I74" s="97" t="str">
        <f>IF(직접데이타입력!$E79="8",직접데이타입력!$K79," ")</f>
        <v xml:space="preserve"> </v>
      </c>
      <c r="J74" s="97" t="str">
        <f>IF(직접데이타입력!$E79="9",직접데이타입력!$K79," ")</f>
        <v xml:space="preserve"> </v>
      </c>
      <c r="K74" s="97" t="str">
        <f>IF(직접데이타입력!$E79="10",직접데이타입력!$K79," ")</f>
        <v xml:space="preserve"> </v>
      </c>
      <c r="L74" s="97" t="str">
        <f>IF(직접데이타입력!$E79="11",직접데이타입력!$K79," ")</f>
        <v xml:space="preserve"> </v>
      </c>
      <c r="M74" s="97" t="str">
        <f>IF(직접데이타입력!$E79="12",직접데이타입력!$K79," ")</f>
        <v xml:space="preserve"> </v>
      </c>
      <c r="N74" s="97" t="str">
        <f>IF(직접데이타입력!$E79="13",직접데이타입력!$K79," ")</f>
        <v xml:space="preserve"> </v>
      </c>
      <c r="O74" s="97" t="str">
        <f>IF(직접데이타입력!$E79="14",직접데이타입력!$K79," ")</f>
        <v xml:space="preserve"> </v>
      </c>
      <c r="P74" s="97" t="str">
        <f>IF(직접데이타입력!$E79="15",직접데이타입력!$K79," ")</f>
        <v xml:space="preserve"> </v>
      </c>
    </row>
    <row r="75" spans="1:16" ht="11.25" customHeight="1">
      <c r="A75" s="96">
        <f t="shared" si="1"/>
        <v>74</v>
      </c>
      <c r="B75" s="97" t="str">
        <f>IF(직접데이타입력!$E80="1",직접데이타입력!$K80," ")</f>
        <v xml:space="preserve"> </v>
      </c>
      <c r="C75" s="97" t="str">
        <f>IF(직접데이타입력!$E80="2",직접데이타입력!$K80," ")</f>
        <v xml:space="preserve"> </v>
      </c>
      <c r="D75" s="97" t="str">
        <f>IF(직접데이타입력!$E80="3",직접데이타입력!$K80," ")</f>
        <v xml:space="preserve"> </v>
      </c>
      <c r="E75" s="97" t="str">
        <f>IF(직접데이타입력!$E80="4",직접데이타입력!$K80," ")</f>
        <v xml:space="preserve"> </v>
      </c>
      <c r="F75" s="97" t="str">
        <f>IF(직접데이타입력!$E80="5",직접데이타입력!$K80," ")</f>
        <v xml:space="preserve"> </v>
      </c>
      <c r="G75" s="97" t="str">
        <f>IF(직접데이타입력!$E80="6",직접데이타입력!$K80," ")</f>
        <v xml:space="preserve"> </v>
      </c>
      <c r="H75" s="97" t="str">
        <f>IF(직접데이타입력!$E80="7",직접데이타입력!$K80," ")</f>
        <v xml:space="preserve"> </v>
      </c>
      <c r="I75" s="97" t="str">
        <f>IF(직접데이타입력!$E80="8",직접데이타입력!$K80," ")</f>
        <v xml:space="preserve"> </v>
      </c>
      <c r="J75" s="97" t="str">
        <f>IF(직접데이타입력!$E80="9",직접데이타입력!$K80," ")</f>
        <v xml:space="preserve"> </v>
      </c>
      <c r="K75" s="97" t="str">
        <f>IF(직접데이타입력!$E80="10",직접데이타입력!$K80," ")</f>
        <v xml:space="preserve"> </v>
      </c>
      <c r="L75" s="97" t="str">
        <f>IF(직접데이타입력!$E80="11",직접데이타입력!$K80," ")</f>
        <v xml:space="preserve"> </v>
      </c>
      <c r="M75" s="97" t="str">
        <f>IF(직접데이타입력!$E80="12",직접데이타입력!$K80," ")</f>
        <v xml:space="preserve"> </v>
      </c>
      <c r="N75" s="97" t="str">
        <f>IF(직접데이타입력!$E80="13",직접데이타입력!$K80," ")</f>
        <v xml:space="preserve"> </v>
      </c>
      <c r="O75" s="97" t="str">
        <f>IF(직접데이타입력!$E80="14",직접데이타입력!$K80," ")</f>
        <v xml:space="preserve"> </v>
      </c>
      <c r="P75" s="97" t="str">
        <f>IF(직접데이타입력!$E80="15",직접데이타입력!$K80," ")</f>
        <v xml:space="preserve"> </v>
      </c>
    </row>
    <row r="76" spans="1:16" ht="11.25" customHeight="1">
      <c r="A76" s="96">
        <f t="shared" si="1"/>
        <v>75</v>
      </c>
      <c r="B76" s="97" t="str">
        <f>IF(직접데이타입력!$E81="1",직접데이타입력!$K81," ")</f>
        <v xml:space="preserve"> </v>
      </c>
      <c r="C76" s="97" t="str">
        <f>IF(직접데이타입력!$E81="2",직접데이타입력!$K81," ")</f>
        <v xml:space="preserve"> </v>
      </c>
      <c r="D76" s="97" t="str">
        <f>IF(직접데이타입력!$E81="3",직접데이타입력!$K81," ")</f>
        <v xml:space="preserve"> </v>
      </c>
      <c r="E76" s="97" t="str">
        <f>IF(직접데이타입력!$E81="4",직접데이타입력!$K81," ")</f>
        <v xml:space="preserve"> </v>
      </c>
      <c r="F76" s="97" t="str">
        <f>IF(직접데이타입력!$E81="5",직접데이타입력!$K81," ")</f>
        <v xml:space="preserve"> </v>
      </c>
      <c r="G76" s="97" t="str">
        <f>IF(직접데이타입력!$E81="6",직접데이타입력!$K81," ")</f>
        <v xml:space="preserve"> </v>
      </c>
      <c r="H76" s="97" t="str">
        <f>IF(직접데이타입력!$E81="7",직접데이타입력!$K81," ")</f>
        <v xml:space="preserve"> </v>
      </c>
      <c r="I76" s="97" t="str">
        <f>IF(직접데이타입력!$E81="8",직접데이타입력!$K81," ")</f>
        <v xml:space="preserve"> </v>
      </c>
      <c r="J76" s="97" t="str">
        <f>IF(직접데이타입력!$E81="9",직접데이타입력!$K81," ")</f>
        <v xml:space="preserve"> </v>
      </c>
      <c r="K76" s="97" t="str">
        <f>IF(직접데이타입력!$E81="10",직접데이타입력!$K81," ")</f>
        <v xml:space="preserve"> </v>
      </c>
      <c r="L76" s="97" t="str">
        <f>IF(직접데이타입력!$E81="11",직접데이타입력!$K81," ")</f>
        <v xml:space="preserve"> </v>
      </c>
      <c r="M76" s="97" t="str">
        <f>IF(직접데이타입력!$E81="12",직접데이타입력!$K81," ")</f>
        <v xml:space="preserve"> </v>
      </c>
      <c r="N76" s="97" t="str">
        <f>IF(직접데이타입력!$E81="13",직접데이타입력!$K81," ")</f>
        <v xml:space="preserve"> </v>
      </c>
      <c r="O76" s="97" t="str">
        <f>IF(직접데이타입력!$E81="14",직접데이타입력!$K81," ")</f>
        <v xml:space="preserve"> </v>
      </c>
      <c r="P76" s="97" t="str">
        <f>IF(직접데이타입력!$E81="15",직접데이타입력!$K81," ")</f>
        <v xml:space="preserve"> </v>
      </c>
    </row>
    <row r="77" spans="1:16" ht="11.25" customHeight="1">
      <c r="A77" s="96">
        <f t="shared" si="1"/>
        <v>76</v>
      </c>
      <c r="B77" s="97" t="str">
        <f>IF(직접데이타입력!$E82="1",직접데이타입력!$K82," ")</f>
        <v xml:space="preserve"> </v>
      </c>
      <c r="C77" s="97" t="str">
        <f>IF(직접데이타입력!$E82="2",직접데이타입력!$K82," ")</f>
        <v xml:space="preserve"> </v>
      </c>
      <c r="D77" s="97" t="str">
        <f>IF(직접데이타입력!$E82="3",직접데이타입력!$K82," ")</f>
        <v xml:space="preserve"> </v>
      </c>
      <c r="E77" s="97" t="str">
        <f>IF(직접데이타입력!$E82="4",직접데이타입력!$K82," ")</f>
        <v xml:space="preserve"> </v>
      </c>
      <c r="F77" s="97" t="str">
        <f>IF(직접데이타입력!$E82="5",직접데이타입력!$K82," ")</f>
        <v xml:space="preserve"> </v>
      </c>
      <c r="G77" s="97" t="str">
        <f>IF(직접데이타입력!$E82="6",직접데이타입력!$K82," ")</f>
        <v xml:space="preserve"> </v>
      </c>
      <c r="H77" s="97" t="str">
        <f>IF(직접데이타입력!$E82="7",직접데이타입력!$K82," ")</f>
        <v xml:space="preserve"> </v>
      </c>
      <c r="I77" s="97" t="str">
        <f>IF(직접데이타입력!$E82="8",직접데이타입력!$K82," ")</f>
        <v xml:space="preserve"> </v>
      </c>
      <c r="J77" s="97" t="str">
        <f>IF(직접데이타입력!$E82="9",직접데이타입력!$K82," ")</f>
        <v xml:space="preserve"> </v>
      </c>
      <c r="K77" s="97" t="str">
        <f>IF(직접데이타입력!$E82="10",직접데이타입력!$K82," ")</f>
        <v xml:space="preserve"> </v>
      </c>
      <c r="L77" s="97" t="str">
        <f>IF(직접데이타입력!$E82="11",직접데이타입력!$K82," ")</f>
        <v xml:space="preserve"> </v>
      </c>
      <c r="M77" s="97" t="str">
        <f>IF(직접데이타입력!$E82="12",직접데이타입력!$K82," ")</f>
        <v xml:space="preserve"> </v>
      </c>
      <c r="N77" s="97" t="str">
        <f>IF(직접데이타입력!$E82="13",직접데이타입력!$K82," ")</f>
        <v xml:space="preserve"> </v>
      </c>
      <c r="O77" s="97" t="str">
        <f>IF(직접데이타입력!$E82="14",직접데이타입력!$K82," ")</f>
        <v xml:space="preserve"> </v>
      </c>
      <c r="P77" s="97" t="str">
        <f>IF(직접데이타입력!$E82="15",직접데이타입력!$K82," ")</f>
        <v xml:space="preserve"> </v>
      </c>
    </row>
    <row r="78" spans="1:16" ht="11.25" customHeight="1">
      <c r="A78" s="96">
        <f t="shared" si="1"/>
        <v>77</v>
      </c>
      <c r="B78" s="97" t="str">
        <f>IF(직접데이타입력!$E83="1",직접데이타입력!$K83," ")</f>
        <v xml:space="preserve"> </v>
      </c>
      <c r="C78" s="97" t="str">
        <f>IF(직접데이타입력!$E83="2",직접데이타입력!$K83," ")</f>
        <v xml:space="preserve"> </v>
      </c>
      <c r="D78" s="97" t="str">
        <f>IF(직접데이타입력!$E83="3",직접데이타입력!$K83," ")</f>
        <v xml:space="preserve"> </v>
      </c>
      <c r="E78" s="97" t="str">
        <f>IF(직접데이타입력!$E83="4",직접데이타입력!$K83," ")</f>
        <v xml:space="preserve"> </v>
      </c>
      <c r="F78" s="97" t="str">
        <f>IF(직접데이타입력!$E83="5",직접데이타입력!$K83," ")</f>
        <v xml:space="preserve"> </v>
      </c>
      <c r="G78" s="97" t="str">
        <f>IF(직접데이타입력!$E83="6",직접데이타입력!$K83," ")</f>
        <v xml:space="preserve"> </v>
      </c>
      <c r="H78" s="97" t="str">
        <f>IF(직접데이타입력!$E83="7",직접데이타입력!$K83," ")</f>
        <v xml:space="preserve"> </v>
      </c>
      <c r="I78" s="97" t="str">
        <f>IF(직접데이타입력!$E83="8",직접데이타입력!$K83," ")</f>
        <v xml:space="preserve"> </v>
      </c>
      <c r="J78" s="97" t="str">
        <f>IF(직접데이타입력!$E83="9",직접데이타입력!$K83," ")</f>
        <v xml:space="preserve"> </v>
      </c>
      <c r="K78" s="97" t="str">
        <f>IF(직접데이타입력!$E83="10",직접데이타입력!$K83," ")</f>
        <v xml:space="preserve"> </v>
      </c>
      <c r="L78" s="97" t="str">
        <f>IF(직접데이타입력!$E83="11",직접데이타입력!$K83," ")</f>
        <v xml:space="preserve"> </v>
      </c>
      <c r="M78" s="97" t="str">
        <f>IF(직접데이타입력!$E83="12",직접데이타입력!$K83," ")</f>
        <v xml:space="preserve"> </v>
      </c>
      <c r="N78" s="97" t="str">
        <f>IF(직접데이타입력!$E83="13",직접데이타입력!$K83," ")</f>
        <v xml:space="preserve"> </v>
      </c>
      <c r="O78" s="97" t="str">
        <f>IF(직접데이타입력!$E83="14",직접데이타입력!$K83," ")</f>
        <v xml:space="preserve"> </v>
      </c>
      <c r="P78" s="97" t="str">
        <f>IF(직접데이타입력!$E83="15",직접데이타입력!$K83," ")</f>
        <v xml:space="preserve"> </v>
      </c>
    </row>
    <row r="79" spans="1:16" ht="11.25" customHeight="1">
      <c r="A79" s="96">
        <f t="shared" si="1"/>
        <v>78</v>
      </c>
      <c r="B79" s="97" t="str">
        <f>IF(직접데이타입력!$E84="1",직접데이타입력!$K84," ")</f>
        <v xml:space="preserve"> </v>
      </c>
      <c r="C79" s="97" t="str">
        <f>IF(직접데이타입력!$E84="2",직접데이타입력!$K84," ")</f>
        <v xml:space="preserve"> </v>
      </c>
      <c r="D79" s="97" t="str">
        <f>IF(직접데이타입력!$E84="3",직접데이타입력!$K84," ")</f>
        <v xml:space="preserve"> </v>
      </c>
      <c r="E79" s="97" t="str">
        <f>IF(직접데이타입력!$E84="4",직접데이타입력!$K84," ")</f>
        <v xml:space="preserve"> </v>
      </c>
      <c r="F79" s="97" t="str">
        <f>IF(직접데이타입력!$E84="5",직접데이타입력!$K84," ")</f>
        <v xml:space="preserve"> </v>
      </c>
      <c r="G79" s="97" t="str">
        <f>IF(직접데이타입력!$E84="6",직접데이타입력!$K84," ")</f>
        <v xml:space="preserve"> </v>
      </c>
      <c r="H79" s="97" t="str">
        <f>IF(직접데이타입력!$E84="7",직접데이타입력!$K84," ")</f>
        <v xml:space="preserve"> </v>
      </c>
      <c r="I79" s="97" t="str">
        <f>IF(직접데이타입력!$E84="8",직접데이타입력!$K84," ")</f>
        <v xml:space="preserve"> </v>
      </c>
      <c r="J79" s="97" t="str">
        <f>IF(직접데이타입력!$E84="9",직접데이타입력!$K84," ")</f>
        <v xml:space="preserve"> </v>
      </c>
      <c r="K79" s="97" t="str">
        <f>IF(직접데이타입력!$E84="10",직접데이타입력!$K84," ")</f>
        <v xml:space="preserve"> </v>
      </c>
      <c r="L79" s="97" t="str">
        <f>IF(직접데이타입력!$E84="11",직접데이타입력!$K84," ")</f>
        <v xml:space="preserve"> </v>
      </c>
      <c r="M79" s="97" t="str">
        <f>IF(직접데이타입력!$E84="12",직접데이타입력!$K84," ")</f>
        <v xml:space="preserve"> </v>
      </c>
      <c r="N79" s="97" t="str">
        <f>IF(직접데이타입력!$E84="13",직접데이타입력!$K84," ")</f>
        <v xml:space="preserve"> </v>
      </c>
      <c r="O79" s="97" t="str">
        <f>IF(직접데이타입력!$E84="14",직접데이타입력!$K84," ")</f>
        <v xml:space="preserve"> </v>
      </c>
      <c r="P79" s="97" t="str">
        <f>IF(직접데이타입력!$E84="15",직접데이타입력!$K84," ")</f>
        <v xml:space="preserve"> </v>
      </c>
    </row>
    <row r="80" spans="1:16" ht="11.25" customHeight="1">
      <c r="A80" s="96">
        <f t="shared" si="1"/>
        <v>79</v>
      </c>
      <c r="B80" s="97" t="str">
        <f>IF(직접데이타입력!$E85="1",직접데이타입력!$K85," ")</f>
        <v xml:space="preserve"> </v>
      </c>
      <c r="C80" s="97" t="str">
        <f>IF(직접데이타입력!$E85="2",직접데이타입력!$K85," ")</f>
        <v xml:space="preserve"> </v>
      </c>
      <c r="D80" s="97" t="str">
        <f>IF(직접데이타입력!$E85="3",직접데이타입력!$K85," ")</f>
        <v xml:space="preserve"> </v>
      </c>
      <c r="E80" s="97" t="str">
        <f>IF(직접데이타입력!$E85="4",직접데이타입력!$K85," ")</f>
        <v xml:space="preserve"> </v>
      </c>
      <c r="F80" s="97" t="str">
        <f>IF(직접데이타입력!$E85="5",직접데이타입력!$K85," ")</f>
        <v xml:space="preserve"> </v>
      </c>
      <c r="G80" s="97" t="str">
        <f>IF(직접데이타입력!$E85="6",직접데이타입력!$K85," ")</f>
        <v xml:space="preserve"> </v>
      </c>
      <c r="H80" s="97" t="str">
        <f>IF(직접데이타입력!$E85="7",직접데이타입력!$K85," ")</f>
        <v xml:space="preserve"> </v>
      </c>
      <c r="I80" s="97" t="str">
        <f>IF(직접데이타입력!$E85="8",직접데이타입력!$K85," ")</f>
        <v xml:space="preserve"> </v>
      </c>
      <c r="J80" s="97" t="str">
        <f>IF(직접데이타입력!$E85="9",직접데이타입력!$K85," ")</f>
        <v xml:space="preserve"> </v>
      </c>
      <c r="K80" s="97" t="str">
        <f>IF(직접데이타입력!$E85="10",직접데이타입력!$K85," ")</f>
        <v xml:space="preserve"> </v>
      </c>
      <c r="L80" s="97" t="str">
        <f>IF(직접데이타입력!$E85="11",직접데이타입력!$K85," ")</f>
        <v xml:space="preserve"> </v>
      </c>
      <c r="M80" s="97" t="str">
        <f>IF(직접데이타입력!$E85="12",직접데이타입력!$K85," ")</f>
        <v xml:space="preserve"> </v>
      </c>
      <c r="N80" s="97" t="str">
        <f>IF(직접데이타입력!$E85="13",직접데이타입력!$K85," ")</f>
        <v xml:space="preserve"> </v>
      </c>
      <c r="O80" s="97" t="str">
        <f>IF(직접데이타입력!$E85="14",직접데이타입력!$K85," ")</f>
        <v xml:space="preserve"> </v>
      </c>
      <c r="P80" s="97" t="str">
        <f>IF(직접데이타입력!$E85="15",직접데이타입력!$K85," ")</f>
        <v xml:space="preserve"> </v>
      </c>
    </row>
    <row r="81" spans="1:16" ht="11.25" customHeight="1">
      <c r="A81" s="96">
        <f t="shared" si="1"/>
        <v>80</v>
      </c>
      <c r="B81" s="97" t="str">
        <f>IF(직접데이타입력!$E86="1",직접데이타입력!$K86," ")</f>
        <v xml:space="preserve"> </v>
      </c>
      <c r="C81" s="97" t="str">
        <f>IF(직접데이타입력!$E86="2",직접데이타입력!$K86," ")</f>
        <v xml:space="preserve"> </v>
      </c>
      <c r="D81" s="97" t="str">
        <f>IF(직접데이타입력!$E86="3",직접데이타입력!$K86," ")</f>
        <v xml:space="preserve"> </v>
      </c>
      <c r="E81" s="97" t="str">
        <f>IF(직접데이타입력!$E86="4",직접데이타입력!$K86," ")</f>
        <v xml:space="preserve"> </v>
      </c>
      <c r="F81" s="97" t="str">
        <f>IF(직접데이타입력!$E86="5",직접데이타입력!$K86," ")</f>
        <v xml:space="preserve"> </v>
      </c>
      <c r="G81" s="97" t="str">
        <f>IF(직접데이타입력!$E86="6",직접데이타입력!$K86," ")</f>
        <v xml:space="preserve"> </v>
      </c>
      <c r="H81" s="97" t="str">
        <f>IF(직접데이타입력!$E86="7",직접데이타입력!$K86," ")</f>
        <v xml:space="preserve"> </v>
      </c>
      <c r="I81" s="97" t="str">
        <f>IF(직접데이타입력!$E86="8",직접데이타입력!$K86," ")</f>
        <v xml:space="preserve"> </v>
      </c>
      <c r="J81" s="97" t="str">
        <f>IF(직접데이타입력!$E86="9",직접데이타입력!$K86," ")</f>
        <v xml:space="preserve"> </v>
      </c>
      <c r="K81" s="97" t="str">
        <f>IF(직접데이타입력!$E86="10",직접데이타입력!$K86," ")</f>
        <v xml:space="preserve"> </v>
      </c>
      <c r="L81" s="97" t="str">
        <f>IF(직접데이타입력!$E86="11",직접데이타입력!$K86," ")</f>
        <v xml:space="preserve"> </v>
      </c>
      <c r="M81" s="97" t="str">
        <f>IF(직접데이타입력!$E86="12",직접데이타입력!$K86," ")</f>
        <v xml:space="preserve"> </v>
      </c>
      <c r="N81" s="97" t="str">
        <f>IF(직접데이타입력!$E86="13",직접데이타입력!$K86," ")</f>
        <v xml:space="preserve"> </v>
      </c>
      <c r="O81" s="97" t="str">
        <f>IF(직접데이타입력!$E86="14",직접데이타입력!$K86," ")</f>
        <v xml:space="preserve"> </v>
      </c>
      <c r="P81" s="97" t="str">
        <f>IF(직접데이타입력!$E86="15",직접데이타입력!$K86," ")</f>
        <v xml:space="preserve"> </v>
      </c>
    </row>
    <row r="82" spans="1:16" ht="11.25" customHeight="1">
      <c r="A82" s="96">
        <f t="shared" si="1"/>
        <v>81</v>
      </c>
      <c r="B82" s="97" t="str">
        <f>IF(직접데이타입력!$E87="1",직접데이타입력!$K87," ")</f>
        <v xml:space="preserve"> </v>
      </c>
      <c r="C82" s="97" t="str">
        <f>IF(직접데이타입력!$E87="2",직접데이타입력!$K87," ")</f>
        <v xml:space="preserve"> </v>
      </c>
      <c r="D82" s="97" t="str">
        <f>IF(직접데이타입력!$E87="3",직접데이타입력!$K87," ")</f>
        <v xml:space="preserve"> </v>
      </c>
      <c r="E82" s="97" t="str">
        <f>IF(직접데이타입력!$E87="4",직접데이타입력!$K87," ")</f>
        <v xml:space="preserve"> </v>
      </c>
      <c r="F82" s="97" t="str">
        <f>IF(직접데이타입력!$E87="5",직접데이타입력!$K87," ")</f>
        <v xml:space="preserve"> </v>
      </c>
      <c r="G82" s="97" t="str">
        <f>IF(직접데이타입력!$E87="6",직접데이타입력!$K87," ")</f>
        <v xml:space="preserve"> </v>
      </c>
      <c r="H82" s="97" t="str">
        <f>IF(직접데이타입력!$E87="7",직접데이타입력!$K87," ")</f>
        <v xml:space="preserve"> </v>
      </c>
      <c r="I82" s="97" t="str">
        <f>IF(직접데이타입력!$E87="8",직접데이타입력!$K87," ")</f>
        <v xml:space="preserve"> </v>
      </c>
      <c r="J82" s="97" t="str">
        <f>IF(직접데이타입력!$E87="9",직접데이타입력!$K87," ")</f>
        <v xml:space="preserve"> </v>
      </c>
      <c r="K82" s="97" t="str">
        <f>IF(직접데이타입력!$E87="10",직접데이타입력!$K87," ")</f>
        <v xml:space="preserve"> </v>
      </c>
      <c r="L82" s="97" t="str">
        <f>IF(직접데이타입력!$E87="11",직접데이타입력!$K87," ")</f>
        <v xml:space="preserve"> </v>
      </c>
      <c r="M82" s="97" t="str">
        <f>IF(직접데이타입력!$E87="12",직접데이타입력!$K87," ")</f>
        <v xml:space="preserve"> </v>
      </c>
      <c r="N82" s="97" t="str">
        <f>IF(직접데이타입력!$E87="13",직접데이타입력!$K87," ")</f>
        <v xml:space="preserve"> </v>
      </c>
      <c r="O82" s="97" t="str">
        <f>IF(직접데이타입력!$E87="14",직접데이타입력!$K87," ")</f>
        <v xml:space="preserve"> </v>
      </c>
      <c r="P82" s="97" t="str">
        <f>IF(직접데이타입력!$E87="15",직접데이타입력!$K87," ")</f>
        <v xml:space="preserve"> </v>
      </c>
    </row>
    <row r="83" spans="1:16" ht="11.25" customHeight="1">
      <c r="A83" s="96">
        <f t="shared" si="1"/>
        <v>82</v>
      </c>
      <c r="B83" s="97" t="str">
        <f>IF(직접데이타입력!$E88="1",직접데이타입력!$K88," ")</f>
        <v xml:space="preserve"> </v>
      </c>
      <c r="C83" s="97" t="str">
        <f>IF(직접데이타입력!$E88="2",직접데이타입력!$K88," ")</f>
        <v xml:space="preserve"> </v>
      </c>
      <c r="D83" s="97" t="str">
        <f>IF(직접데이타입력!$E88="3",직접데이타입력!$K88," ")</f>
        <v xml:space="preserve"> </v>
      </c>
      <c r="E83" s="97" t="str">
        <f>IF(직접데이타입력!$E88="4",직접데이타입력!$K88," ")</f>
        <v xml:space="preserve"> </v>
      </c>
      <c r="F83" s="97" t="str">
        <f>IF(직접데이타입력!$E88="5",직접데이타입력!$K88," ")</f>
        <v xml:space="preserve"> </v>
      </c>
      <c r="G83" s="97" t="str">
        <f>IF(직접데이타입력!$E88="6",직접데이타입력!$K88," ")</f>
        <v xml:space="preserve"> </v>
      </c>
      <c r="H83" s="97" t="str">
        <f>IF(직접데이타입력!$E88="7",직접데이타입력!$K88," ")</f>
        <v xml:space="preserve"> </v>
      </c>
      <c r="I83" s="97" t="str">
        <f>IF(직접데이타입력!$E88="8",직접데이타입력!$K88," ")</f>
        <v xml:space="preserve"> </v>
      </c>
      <c r="J83" s="97" t="str">
        <f>IF(직접데이타입력!$E88="9",직접데이타입력!$K88," ")</f>
        <v xml:space="preserve"> </v>
      </c>
      <c r="K83" s="97" t="str">
        <f>IF(직접데이타입력!$E88="10",직접데이타입력!$K88," ")</f>
        <v xml:space="preserve"> </v>
      </c>
      <c r="L83" s="97" t="str">
        <f>IF(직접데이타입력!$E88="11",직접데이타입력!$K88," ")</f>
        <v xml:space="preserve"> </v>
      </c>
      <c r="M83" s="97" t="str">
        <f>IF(직접데이타입력!$E88="12",직접데이타입력!$K88," ")</f>
        <v xml:space="preserve"> </v>
      </c>
      <c r="N83" s="97" t="str">
        <f>IF(직접데이타입력!$E88="13",직접데이타입력!$K88," ")</f>
        <v xml:space="preserve"> </v>
      </c>
      <c r="O83" s="97" t="str">
        <f>IF(직접데이타입력!$E88="14",직접데이타입력!$K88," ")</f>
        <v xml:space="preserve"> </v>
      </c>
      <c r="P83" s="97" t="str">
        <f>IF(직접데이타입력!$E88="15",직접데이타입력!$K88," ")</f>
        <v xml:space="preserve"> </v>
      </c>
    </row>
    <row r="84" spans="1:16" ht="11.25" customHeight="1">
      <c r="A84" s="96">
        <f t="shared" si="1"/>
        <v>83</v>
      </c>
      <c r="B84" s="97" t="str">
        <f>IF(직접데이타입력!$E89="1",직접데이타입력!$K89," ")</f>
        <v xml:space="preserve"> </v>
      </c>
      <c r="C84" s="97" t="str">
        <f>IF(직접데이타입력!$E89="2",직접데이타입력!$K89," ")</f>
        <v xml:space="preserve"> </v>
      </c>
      <c r="D84" s="97" t="str">
        <f>IF(직접데이타입력!$E89="3",직접데이타입력!$K89," ")</f>
        <v xml:space="preserve"> </v>
      </c>
      <c r="E84" s="97" t="str">
        <f>IF(직접데이타입력!$E89="4",직접데이타입력!$K89," ")</f>
        <v xml:space="preserve"> </v>
      </c>
      <c r="F84" s="97" t="str">
        <f>IF(직접데이타입력!$E89="5",직접데이타입력!$K89," ")</f>
        <v xml:space="preserve"> </v>
      </c>
      <c r="G84" s="97" t="str">
        <f>IF(직접데이타입력!$E89="6",직접데이타입력!$K89," ")</f>
        <v xml:space="preserve"> </v>
      </c>
      <c r="H84" s="97" t="str">
        <f>IF(직접데이타입력!$E89="7",직접데이타입력!$K89," ")</f>
        <v xml:space="preserve"> </v>
      </c>
      <c r="I84" s="97" t="str">
        <f>IF(직접데이타입력!$E89="8",직접데이타입력!$K89," ")</f>
        <v xml:space="preserve"> </v>
      </c>
      <c r="J84" s="97" t="str">
        <f>IF(직접데이타입력!$E89="9",직접데이타입력!$K89," ")</f>
        <v xml:space="preserve"> </v>
      </c>
      <c r="K84" s="97" t="str">
        <f>IF(직접데이타입력!$E89="10",직접데이타입력!$K89," ")</f>
        <v xml:space="preserve"> </v>
      </c>
      <c r="L84" s="97" t="str">
        <f>IF(직접데이타입력!$E89="11",직접데이타입력!$K89," ")</f>
        <v xml:space="preserve"> </v>
      </c>
      <c r="M84" s="97" t="str">
        <f>IF(직접데이타입력!$E89="12",직접데이타입력!$K89," ")</f>
        <v xml:space="preserve"> </v>
      </c>
      <c r="N84" s="97" t="str">
        <f>IF(직접데이타입력!$E89="13",직접데이타입력!$K89," ")</f>
        <v xml:space="preserve"> </v>
      </c>
      <c r="O84" s="97" t="str">
        <f>IF(직접데이타입력!$E89="14",직접데이타입력!$K89," ")</f>
        <v xml:space="preserve"> </v>
      </c>
      <c r="P84" s="97" t="str">
        <f>IF(직접데이타입력!$E89="15",직접데이타입력!$K89," ")</f>
        <v xml:space="preserve"> </v>
      </c>
    </row>
    <row r="85" spans="1:16" ht="11.25" customHeight="1">
      <c r="A85" s="96">
        <f t="shared" si="1"/>
        <v>84</v>
      </c>
      <c r="B85" s="97" t="str">
        <f>IF(직접데이타입력!$E90="1",직접데이타입력!$K90," ")</f>
        <v xml:space="preserve"> </v>
      </c>
      <c r="C85" s="97" t="str">
        <f>IF(직접데이타입력!$E90="2",직접데이타입력!$K90," ")</f>
        <v xml:space="preserve"> </v>
      </c>
      <c r="D85" s="97" t="str">
        <f>IF(직접데이타입력!$E90="3",직접데이타입력!$K90," ")</f>
        <v xml:space="preserve"> </v>
      </c>
      <c r="E85" s="97" t="str">
        <f>IF(직접데이타입력!$E90="4",직접데이타입력!$K90," ")</f>
        <v xml:space="preserve"> </v>
      </c>
      <c r="F85" s="97" t="str">
        <f>IF(직접데이타입력!$E90="5",직접데이타입력!$K90," ")</f>
        <v xml:space="preserve"> </v>
      </c>
      <c r="G85" s="97" t="str">
        <f>IF(직접데이타입력!$E90="6",직접데이타입력!$K90," ")</f>
        <v xml:space="preserve"> </v>
      </c>
      <c r="H85" s="97" t="str">
        <f>IF(직접데이타입력!$E90="7",직접데이타입력!$K90," ")</f>
        <v xml:space="preserve"> </v>
      </c>
      <c r="I85" s="97" t="str">
        <f>IF(직접데이타입력!$E90="8",직접데이타입력!$K90," ")</f>
        <v xml:space="preserve"> </v>
      </c>
      <c r="J85" s="97" t="str">
        <f>IF(직접데이타입력!$E90="9",직접데이타입력!$K90," ")</f>
        <v xml:space="preserve"> </v>
      </c>
      <c r="K85" s="97" t="str">
        <f>IF(직접데이타입력!$E90="10",직접데이타입력!$K90," ")</f>
        <v xml:space="preserve"> </v>
      </c>
      <c r="L85" s="97" t="str">
        <f>IF(직접데이타입력!$E90="11",직접데이타입력!$K90," ")</f>
        <v xml:space="preserve"> </v>
      </c>
      <c r="M85" s="97" t="str">
        <f>IF(직접데이타입력!$E90="12",직접데이타입력!$K90," ")</f>
        <v xml:space="preserve"> </v>
      </c>
      <c r="N85" s="97" t="str">
        <f>IF(직접데이타입력!$E90="13",직접데이타입력!$K90," ")</f>
        <v xml:space="preserve"> </v>
      </c>
      <c r="O85" s="97" t="str">
        <f>IF(직접데이타입력!$E90="14",직접데이타입력!$K90," ")</f>
        <v xml:space="preserve"> </v>
      </c>
      <c r="P85" s="97" t="str">
        <f>IF(직접데이타입력!$E90="15",직접데이타입력!$K90," ")</f>
        <v xml:space="preserve"> </v>
      </c>
    </row>
    <row r="86" spans="1:16" ht="11.25" customHeight="1">
      <c r="A86" s="96">
        <f t="shared" si="1"/>
        <v>85</v>
      </c>
      <c r="B86" s="97" t="str">
        <f>IF(직접데이타입력!$E91="1",직접데이타입력!$K91," ")</f>
        <v xml:space="preserve"> </v>
      </c>
      <c r="C86" s="97" t="str">
        <f>IF(직접데이타입력!$E91="2",직접데이타입력!$K91," ")</f>
        <v xml:space="preserve"> </v>
      </c>
      <c r="D86" s="97" t="str">
        <f>IF(직접데이타입력!$E91="3",직접데이타입력!$K91," ")</f>
        <v xml:space="preserve"> </v>
      </c>
      <c r="E86" s="97" t="str">
        <f>IF(직접데이타입력!$E91="4",직접데이타입력!$K91," ")</f>
        <v xml:space="preserve"> </v>
      </c>
      <c r="F86" s="97" t="str">
        <f>IF(직접데이타입력!$E91="5",직접데이타입력!$K91," ")</f>
        <v xml:space="preserve"> </v>
      </c>
      <c r="G86" s="97" t="str">
        <f>IF(직접데이타입력!$E91="6",직접데이타입력!$K91," ")</f>
        <v xml:space="preserve"> </v>
      </c>
      <c r="H86" s="97" t="str">
        <f>IF(직접데이타입력!$E91="7",직접데이타입력!$K91," ")</f>
        <v xml:space="preserve"> </v>
      </c>
      <c r="I86" s="97" t="str">
        <f>IF(직접데이타입력!$E91="8",직접데이타입력!$K91," ")</f>
        <v xml:space="preserve"> </v>
      </c>
      <c r="J86" s="97" t="str">
        <f>IF(직접데이타입력!$E91="9",직접데이타입력!$K91," ")</f>
        <v xml:space="preserve"> </v>
      </c>
      <c r="K86" s="97" t="str">
        <f>IF(직접데이타입력!$E91="10",직접데이타입력!$K91," ")</f>
        <v xml:space="preserve"> </v>
      </c>
      <c r="L86" s="97" t="str">
        <f>IF(직접데이타입력!$E91="11",직접데이타입력!$K91," ")</f>
        <v xml:space="preserve"> </v>
      </c>
      <c r="M86" s="97" t="str">
        <f>IF(직접데이타입력!$E91="12",직접데이타입력!$K91," ")</f>
        <v xml:space="preserve"> </v>
      </c>
      <c r="N86" s="97" t="str">
        <f>IF(직접데이타입력!$E91="13",직접데이타입력!$K91," ")</f>
        <v xml:space="preserve"> </v>
      </c>
      <c r="O86" s="97" t="str">
        <f>IF(직접데이타입력!$E91="14",직접데이타입력!$K91," ")</f>
        <v xml:space="preserve"> </v>
      </c>
      <c r="P86" s="97" t="str">
        <f>IF(직접데이타입력!$E91="15",직접데이타입력!$K91," ")</f>
        <v xml:space="preserve"> </v>
      </c>
    </row>
    <row r="87" spans="1:16" ht="11.25" customHeight="1">
      <c r="A87" s="96">
        <f t="shared" si="1"/>
        <v>86</v>
      </c>
      <c r="B87" s="97" t="str">
        <f>IF(직접데이타입력!$E92="1",직접데이타입력!$K92," ")</f>
        <v xml:space="preserve"> </v>
      </c>
      <c r="C87" s="97" t="str">
        <f>IF(직접데이타입력!$E92="2",직접데이타입력!$K92," ")</f>
        <v xml:space="preserve"> </v>
      </c>
      <c r="D87" s="97" t="str">
        <f>IF(직접데이타입력!$E92="3",직접데이타입력!$K92," ")</f>
        <v xml:space="preserve"> </v>
      </c>
      <c r="E87" s="97" t="str">
        <f>IF(직접데이타입력!$E92="4",직접데이타입력!$K92," ")</f>
        <v xml:space="preserve"> </v>
      </c>
      <c r="F87" s="97" t="str">
        <f>IF(직접데이타입력!$E92="5",직접데이타입력!$K92," ")</f>
        <v xml:space="preserve"> </v>
      </c>
      <c r="G87" s="97" t="str">
        <f>IF(직접데이타입력!$E92="6",직접데이타입력!$K92," ")</f>
        <v xml:space="preserve"> </v>
      </c>
      <c r="H87" s="97" t="str">
        <f>IF(직접데이타입력!$E92="7",직접데이타입력!$K92," ")</f>
        <v xml:space="preserve"> </v>
      </c>
      <c r="I87" s="97" t="str">
        <f>IF(직접데이타입력!$E92="8",직접데이타입력!$K92," ")</f>
        <v xml:space="preserve"> </v>
      </c>
      <c r="J87" s="97" t="str">
        <f>IF(직접데이타입력!$E92="9",직접데이타입력!$K92," ")</f>
        <v xml:space="preserve"> </v>
      </c>
      <c r="K87" s="97" t="str">
        <f>IF(직접데이타입력!$E92="10",직접데이타입력!$K92," ")</f>
        <v xml:space="preserve"> </v>
      </c>
      <c r="L87" s="97" t="str">
        <f>IF(직접데이타입력!$E92="11",직접데이타입력!$K92," ")</f>
        <v xml:space="preserve"> </v>
      </c>
      <c r="M87" s="97" t="str">
        <f>IF(직접데이타입력!$E92="12",직접데이타입력!$K92," ")</f>
        <v xml:space="preserve"> </v>
      </c>
      <c r="N87" s="97" t="str">
        <f>IF(직접데이타입력!$E92="13",직접데이타입력!$K92," ")</f>
        <v xml:space="preserve"> </v>
      </c>
      <c r="O87" s="97" t="str">
        <f>IF(직접데이타입력!$E92="14",직접데이타입력!$K92," ")</f>
        <v xml:space="preserve"> </v>
      </c>
      <c r="P87" s="97" t="str">
        <f>IF(직접데이타입력!$E92="15",직접데이타입력!$K92," ")</f>
        <v xml:space="preserve"> </v>
      </c>
    </row>
    <row r="88" spans="1:16" ht="11.25" customHeight="1">
      <c r="A88" s="96">
        <f t="shared" si="1"/>
        <v>87</v>
      </c>
      <c r="B88" s="97" t="str">
        <f>IF(직접데이타입력!$E93="1",직접데이타입력!$K93," ")</f>
        <v xml:space="preserve"> </v>
      </c>
      <c r="C88" s="97" t="str">
        <f>IF(직접데이타입력!$E93="2",직접데이타입력!$K93," ")</f>
        <v xml:space="preserve"> </v>
      </c>
      <c r="D88" s="97" t="str">
        <f>IF(직접데이타입력!$E93="3",직접데이타입력!$K93," ")</f>
        <v xml:space="preserve"> </v>
      </c>
      <c r="E88" s="97" t="str">
        <f>IF(직접데이타입력!$E93="4",직접데이타입력!$K93," ")</f>
        <v xml:space="preserve"> </v>
      </c>
      <c r="F88" s="97" t="str">
        <f>IF(직접데이타입력!$E93="5",직접데이타입력!$K93," ")</f>
        <v xml:space="preserve"> </v>
      </c>
      <c r="G88" s="97" t="str">
        <f>IF(직접데이타입력!$E93="6",직접데이타입력!$K93," ")</f>
        <v xml:space="preserve"> </v>
      </c>
      <c r="H88" s="97" t="str">
        <f>IF(직접데이타입력!$E93="7",직접데이타입력!$K93," ")</f>
        <v xml:space="preserve"> </v>
      </c>
      <c r="I88" s="97" t="str">
        <f>IF(직접데이타입력!$E93="8",직접데이타입력!$K93," ")</f>
        <v xml:space="preserve"> </v>
      </c>
      <c r="J88" s="97" t="str">
        <f>IF(직접데이타입력!$E93="9",직접데이타입력!$K93," ")</f>
        <v xml:space="preserve"> </v>
      </c>
      <c r="K88" s="97" t="str">
        <f>IF(직접데이타입력!$E93="10",직접데이타입력!$K93," ")</f>
        <v xml:space="preserve"> </v>
      </c>
      <c r="L88" s="97" t="str">
        <f>IF(직접데이타입력!$E93="11",직접데이타입력!$K93," ")</f>
        <v xml:space="preserve"> </v>
      </c>
      <c r="M88" s="97" t="str">
        <f>IF(직접데이타입력!$E93="12",직접데이타입력!$K93," ")</f>
        <v xml:space="preserve"> </v>
      </c>
      <c r="N88" s="97" t="str">
        <f>IF(직접데이타입력!$E93="13",직접데이타입력!$K93," ")</f>
        <v xml:space="preserve"> </v>
      </c>
      <c r="O88" s="97" t="str">
        <f>IF(직접데이타입력!$E93="14",직접데이타입력!$K93," ")</f>
        <v xml:space="preserve"> </v>
      </c>
      <c r="P88" s="97" t="str">
        <f>IF(직접데이타입력!$E93="15",직접데이타입력!$K93," ")</f>
        <v xml:space="preserve"> </v>
      </c>
    </row>
    <row r="89" spans="1:16" ht="11.25" customHeight="1">
      <c r="A89" s="96">
        <f t="shared" si="1"/>
        <v>88</v>
      </c>
      <c r="B89" s="97" t="str">
        <f>IF(직접데이타입력!$E94="1",직접데이타입력!$K94," ")</f>
        <v xml:space="preserve"> </v>
      </c>
      <c r="C89" s="97" t="str">
        <f>IF(직접데이타입력!$E94="2",직접데이타입력!$K94," ")</f>
        <v xml:space="preserve"> </v>
      </c>
      <c r="D89" s="97" t="str">
        <f>IF(직접데이타입력!$E94="3",직접데이타입력!$K94," ")</f>
        <v xml:space="preserve"> </v>
      </c>
      <c r="E89" s="97" t="str">
        <f>IF(직접데이타입력!$E94="4",직접데이타입력!$K94," ")</f>
        <v xml:space="preserve"> </v>
      </c>
      <c r="F89" s="97" t="str">
        <f>IF(직접데이타입력!$E94="5",직접데이타입력!$K94," ")</f>
        <v xml:space="preserve"> </v>
      </c>
      <c r="G89" s="97" t="str">
        <f>IF(직접데이타입력!$E94="6",직접데이타입력!$K94," ")</f>
        <v xml:space="preserve"> </v>
      </c>
      <c r="H89" s="97" t="str">
        <f>IF(직접데이타입력!$E94="7",직접데이타입력!$K94," ")</f>
        <v xml:space="preserve"> </v>
      </c>
      <c r="I89" s="97" t="str">
        <f>IF(직접데이타입력!$E94="8",직접데이타입력!$K94," ")</f>
        <v xml:space="preserve"> </v>
      </c>
      <c r="J89" s="97" t="str">
        <f>IF(직접데이타입력!$E94="9",직접데이타입력!$K94," ")</f>
        <v xml:space="preserve"> </v>
      </c>
      <c r="K89" s="97" t="str">
        <f>IF(직접데이타입력!$E94="10",직접데이타입력!$K94," ")</f>
        <v xml:space="preserve"> </v>
      </c>
      <c r="L89" s="97" t="str">
        <f>IF(직접데이타입력!$E94="11",직접데이타입력!$K94," ")</f>
        <v xml:space="preserve"> </v>
      </c>
      <c r="M89" s="97" t="str">
        <f>IF(직접데이타입력!$E94="12",직접데이타입력!$K94," ")</f>
        <v xml:space="preserve"> </v>
      </c>
      <c r="N89" s="97" t="str">
        <f>IF(직접데이타입력!$E94="13",직접데이타입력!$K94," ")</f>
        <v xml:space="preserve"> </v>
      </c>
      <c r="O89" s="97" t="str">
        <f>IF(직접데이타입력!$E94="14",직접데이타입력!$K94," ")</f>
        <v xml:space="preserve"> </v>
      </c>
      <c r="P89" s="97" t="str">
        <f>IF(직접데이타입력!$E94="15",직접데이타입력!$K94," ")</f>
        <v xml:space="preserve"> </v>
      </c>
    </row>
    <row r="90" spans="1:16" ht="11.25" customHeight="1">
      <c r="A90" s="96">
        <f t="shared" si="1"/>
        <v>89</v>
      </c>
      <c r="B90" s="97" t="str">
        <f>IF(직접데이타입력!$E95="1",직접데이타입력!$K95," ")</f>
        <v xml:space="preserve"> </v>
      </c>
      <c r="C90" s="97" t="str">
        <f>IF(직접데이타입력!$E95="2",직접데이타입력!$K95," ")</f>
        <v xml:space="preserve"> </v>
      </c>
      <c r="D90" s="97" t="str">
        <f>IF(직접데이타입력!$E95="3",직접데이타입력!$K95," ")</f>
        <v xml:space="preserve"> </v>
      </c>
      <c r="E90" s="97" t="str">
        <f>IF(직접데이타입력!$E95="4",직접데이타입력!$K95," ")</f>
        <v xml:space="preserve"> </v>
      </c>
      <c r="F90" s="97" t="str">
        <f>IF(직접데이타입력!$E95="5",직접데이타입력!$K95," ")</f>
        <v xml:space="preserve"> </v>
      </c>
      <c r="G90" s="97" t="str">
        <f>IF(직접데이타입력!$E95="6",직접데이타입력!$K95," ")</f>
        <v xml:space="preserve"> </v>
      </c>
      <c r="H90" s="97" t="str">
        <f>IF(직접데이타입력!$E95="7",직접데이타입력!$K95," ")</f>
        <v xml:space="preserve"> </v>
      </c>
      <c r="I90" s="97" t="str">
        <f>IF(직접데이타입력!$E95="8",직접데이타입력!$K95," ")</f>
        <v xml:space="preserve"> </v>
      </c>
      <c r="J90" s="97" t="str">
        <f>IF(직접데이타입력!$E95="9",직접데이타입력!$K95," ")</f>
        <v xml:space="preserve"> </v>
      </c>
      <c r="K90" s="97" t="str">
        <f>IF(직접데이타입력!$E95="10",직접데이타입력!$K95," ")</f>
        <v xml:space="preserve"> </v>
      </c>
      <c r="L90" s="97" t="str">
        <f>IF(직접데이타입력!$E95="11",직접데이타입력!$K95," ")</f>
        <v xml:space="preserve"> </v>
      </c>
      <c r="M90" s="97" t="str">
        <f>IF(직접데이타입력!$E95="12",직접데이타입력!$K95," ")</f>
        <v xml:space="preserve"> </v>
      </c>
      <c r="N90" s="97" t="str">
        <f>IF(직접데이타입력!$E95="13",직접데이타입력!$K95," ")</f>
        <v xml:space="preserve"> </v>
      </c>
      <c r="O90" s="97" t="str">
        <f>IF(직접데이타입력!$E95="14",직접데이타입력!$K95," ")</f>
        <v xml:space="preserve"> </v>
      </c>
      <c r="P90" s="97" t="str">
        <f>IF(직접데이타입력!$E95="15",직접데이타입력!$K95," ")</f>
        <v xml:space="preserve"> </v>
      </c>
    </row>
    <row r="91" spans="1:16" ht="11.25" customHeight="1">
      <c r="A91" s="96">
        <f t="shared" si="1"/>
        <v>90</v>
      </c>
      <c r="B91" s="97" t="str">
        <f>IF(직접데이타입력!$E96="1",직접데이타입력!$K96," ")</f>
        <v xml:space="preserve"> </v>
      </c>
      <c r="C91" s="97" t="str">
        <f>IF(직접데이타입력!$E96="2",직접데이타입력!$K96," ")</f>
        <v xml:space="preserve"> </v>
      </c>
      <c r="D91" s="97" t="str">
        <f>IF(직접데이타입력!$E96="3",직접데이타입력!$K96," ")</f>
        <v xml:space="preserve"> </v>
      </c>
      <c r="E91" s="97" t="str">
        <f>IF(직접데이타입력!$E96="4",직접데이타입력!$K96," ")</f>
        <v xml:space="preserve"> </v>
      </c>
      <c r="F91" s="97" t="str">
        <f>IF(직접데이타입력!$E96="5",직접데이타입력!$K96," ")</f>
        <v xml:space="preserve"> </v>
      </c>
      <c r="G91" s="97" t="str">
        <f>IF(직접데이타입력!$E96="6",직접데이타입력!$K96," ")</f>
        <v xml:space="preserve"> </v>
      </c>
      <c r="H91" s="97" t="str">
        <f>IF(직접데이타입력!$E96="7",직접데이타입력!$K96," ")</f>
        <v xml:space="preserve"> </v>
      </c>
      <c r="I91" s="97" t="str">
        <f>IF(직접데이타입력!$E96="8",직접데이타입력!$K96," ")</f>
        <v xml:space="preserve"> </v>
      </c>
      <c r="J91" s="97" t="str">
        <f>IF(직접데이타입력!$E96="9",직접데이타입력!$K96," ")</f>
        <v xml:space="preserve"> </v>
      </c>
      <c r="K91" s="97" t="str">
        <f>IF(직접데이타입력!$E96="10",직접데이타입력!$K96," ")</f>
        <v xml:space="preserve"> </v>
      </c>
      <c r="L91" s="97" t="str">
        <f>IF(직접데이타입력!$E96="11",직접데이타입력!$K96," ")</f>
        <v xml:space="preserve"> </v>
      </c>
      <c r="M91" s="97" t="str">
        <f>IF(직접데이타입력!$E96="12",직접데이타입력!$K96," ")</f>
        <v xml:space="preserve"> </v>
      </c>
      <c r="N91" s="97" t="str">
        <f>IF(직접데이타입력!$E96="13",직접데이타입력!$K96," ")</f>
        <v xml:space="preserve"> </v>
      </c>
      <c r="O91" s="97" t="str">
        <f>IF(직접데이타입력!$E96="14",직접데이타입력!$K96," ")</f>
        <v xml:space="preserve"> </v>
      </c>
      <c r="P91" s="97" t="str">
        <f>IF(직접데이타입력!$E96="15",직접데이타입력!$K96," ")</f>
        <v xml:space="preserve"> </v>
      </c>
    </row>
    <row r="92" spans="1:16" ht="11.25" customHeight="1">
      <c r="A92" s="96">
        <f t="shared" si="1"/>
        <v>91</v>
      </c>
      <c r="B92" s="97" t="str">
        <f>IF(직접데이타입력!$E97="1",직접데이타입력!$K97," ")</f>
        <v xml:space="preserve"> </v>
      </c>
      <c r="C92" s="97" t="str">
        <f>IF(직접데이타입력!$E97="2",직접데이타입력!$K97," ")</f>
        <v xml:space="preserve"> </v>
      </c>
      <c r="D92" s="97" t="str">
        <f>IF(직접데이타입력!$E97="3",직접데이타입력!$K97," ")</f>
        <v xml:space="preserve"> </v>
      </c>
      <c r="E92" s="97" t="str">
        <f>IF(직접데이타입력!$E97="4",직접데이타입력!$K97," ")</f>
        <v xml:space="preserve"> </v>
      </c>
      <c r="F92" s="97" t="str">
        <f>IF(직접데이타입력!$E97="5",직접데이타입력!$K97," ")</f>
        <v xml:space="preserve"> </v>
      </c>
      <c r="G92" s="97" t="str">
        <f>IF(직접데이타입력!$E97="6",직접데이타입력!$K97," ")</f>
        <v xml:space="preserve"> </v>
      </c>
      <c r="H92" s="97" t="str">
        <f>IF(직접데이타입력!$E97="7",직접데이타입력!$K97," ")</f>
        <v xml:space="preserve"> </v>
      </c>
      <c r="I92" s="97" t="str">
        <f>IF(직접데이타입력!$E97="8",직접데이타입력!$K97," ")</f>
        <v xml:space="preserve"> </v>
      </c>
      <c r="J92" s="97" t="str">
        <f>IF(직접데이타입력!$E97="9",직접데이타입력!$K97," ")</f>
        <v xml:space="preserve"> </v>
      </c>
      <c r="K92" s="97" t="str">
        <f>IF(직접데이타입력!$E97="10",직접데이타입력!$K97," ")</f>
        <v xml:space="preserve"> </v>
      </c>
      <c r="L92" s="97" t="str">
        <f>IF(직접데이타입력!$E97="11",직접데이타입력!$K97," ")</f>
        <v xml:space="preserve"> </v>
      </c>
      <c r="M92" s="97" t="str">
        <f>IF(직접데이타입력!$E97="12",직접데이타입력!$K97," ")</f>
        <v xml:space="preserve"> </v>
      </c>
      <c r="N92" s="97" t="str">
        <f>IF(직접데이타입력!$E97="13",직접데이타입력!$K97," ")</f>
        <v xml:space="preserve"> </v>
      </c>
      <c r="O92" s="97" t="str">
        <f>IF(직접데이타입력!$E97="14",직접데이타입력!$K97," ")</f>
        <v xml:space="preserve"> </v>
      </c>
      <c r="P92" s="97" t="str">
        <f>IF(직접데이타입력!$E97="15",직접데이타입력!$K97," ")</f>
        <v xml:space="preserve"> </v>
      </c>
    </row>
    <row r="93" spans="1:16" ht="11.25" customHeight="1">
      <c r="A93" s="96">
        <f t="shared" si="1"/>
        <v>92</v>
      </c>
      <c r="B93" s="97" t="str">
        <f>IF(직접데이타입력!$E98="1",직접데이타입력!$K98," ")</f>
        <v xml:space="preserve"> </v>
      </c>
      <c r="C93" s="97" t="str">
        <f>IF(직접데이타입력!$E98="2",직접데이타입력!$K98," ")</f>
        <v xml:space="preserve"> </v>
      </c>
      <c r="D93" s="97" t="str">
        <f>IF(직접데이타입력!$E98="3",직접데이타입력!$K98," ")</f>
        <v xml:space="preserve"> </v>
      </c>
      <c r="E93" s="97" t="str">
        <f>IF(직접데이타입력!$E98="4",직접데이타입력!$K98," ")</f>
        <v xml:space="preserve"> </v>
      </c>
      <c r="F93" s="97" t="str">
        <f>IF(직접데이타입력!$E98="5",직접데이타입력!$K98," ")</f>
        <v xml:space="preserve"> </v>
      </c>
      <c r="G93" s="97" t="str">
        <f>IF(직접데이타입력!$E98="6",직접데이타입력!$K98," ")</f>
        <v xml:space="preserve"> </v>
      </c>
      <c r="H93" s="97" t="str">
        <f>IF(직접데이타입력!$E98="7",직접데이타입력!$K98," ")</f>
        <v xml:space="preserve"> </v>
      </c>
      <c r="I93" s="97" t="str">
        <f>IF(직접데이타입력!$E98="8",직접데이타입력!$K98," ")</f>
        <v xml:space="preserve"> </v>
      </c>
      <c r="J93" s="97" t="str">
        <f>IF(직접데이타입력!$E98="9",직접데이타입력!$K98," ")</f>
        <v xml:space="preserve"> </v>
      </c>
      <c r="K93" s="97" t="str">
        <f>IF(직접데이타입력!$E98="10",직접데이타입력!$K98," ")</f>
        <v xml:space="preserve"> </v>
      </c>
      <c r="L93" s="97" t="str">
        <f>IF(직접데이타입력!$E98="11",직접데이타입력!$K98," ")</f>
        <v xml:space="preserve"> </v>
      </c>
      <c r="M93" s="97" t="str">
        <f>IF(직접데이타입력!$E98="12",직접데이타입력!$K98," ")</f>
        <v xml:space="preserve"> </v>
      </c>
      <c r="N93" s="97" t="str">
        <f>IF(직접데이타입력!$E98="13",직접데이타입력!$K98," ")</f>
        <v xml:space="preserve"> </v>
      </c>
      <c r="O93" s="97" t="str">
        <f>IF(직접데이타입력!$E98="14",직접데이타입력!$K98," ")</f>
        <v xml:space="preserve"> </v>
      </c>
      <c r="P93" s="97" t="str">
        <f>IF(직접데이타입력!$E98="15",직접데이타입력!$K98," ")</f>
        <v xml:space="preserve"> </v>
      </c>
    </row>
    <row r="94" spans="1:16" ht="11.25" customHeight="1">
      <c r="A94" s="96">
        <f t="shared" si="1"/>
        <v>93</v>
      </c>
      <c r="B94" s="97" t="str">
        <f>IF(직접데이타입력!$E99="1",직접데이타입력!$K99," ")</f>
        <v xml:space="preserve"> </v>
      </c>
      <c r="C94" s="97" t="str">
        <f>IF(직접데이타입력!$E99="2",직접데이타입력!$K99," ")</f>
        <v xml:space="preserve"> </v>
      </c>
      <c r="D94" s="97" t="str">
        <f>IF(직접데이타입력!$E99="3",직접데이타입력!$K99," ")</f>
        <v xml:space="preserve"> </v>
      </c>
      <c r="E94" s="97" t="str">
        <f>IF(직접데이타입력!$E99="4",직접데이타입력!$K99," ")</f>
        <v xml:space="preserve"> </v>
      </c>
      <c r="F94" s="97" t="str">
        <f>IF(직접데이타입력!$E99="5",직접데이타입력!$K99," ")</f>
        <v xml:space="preserve"> </v>
      </c>
      <c r="G94" s="97" t="str">
        <f>IF(직접데이타입력!$E99="6",직접데이타입력!$K99," ")</f>
        <v xml:space="preserve"> </v>
      </c>
      <c r="H94" s="97" t="str">
        <f>IF(직접데이타입력!$E99="7",직접데이타입력!$K99," ")</f>
        <v xml:space="preserve"> </v>
      </c>
      <c r="I94" s="97" t="str">
        <f>IF(직접데이타입력!$E99="8",직접데이타입력!$K99," ")</f>
        <v xml:space="preserve"> </v>
      </c>
      <c r="J94" s="97" t="str">
        <f>IF(직접데이타입력!$E99="9",직접데이타입력!$K99," ")</f>
        <v xml:space="preserve"> </v>
      </c>
      <c r="K94" s="97" t="str">
        <f>IF(직접데이타입력!$E99="10",직접데이타입력!$K99," ")</f>
        <v xml:space="preserve"> </v>
      </c>
      <c r="L94" s="97" t="str">
        <f>IF(직접데이타입력!$E99="11",직접데이타입력!$K99," ")</f>
        <v xml:space="preserve"> </v>
      </c>
      <c r="M94" s="97" t="str">
        <f>IF(직접데이타입력!$E99="12",직접데이타입력!$K99," ")</f>
        <v xml:space="preserve"> </v>
      </c>
      <c r="N94" s="97" t="str">
        <f>IF(직접데이타입력!$E99="13",직접데이타입력!$K99," ")</f>
        <v xml:space="preserve"> </v>
      </c>
      <c r="O94" s="97" t="str">
        <f>IF(직접데이타입력!$E99="14",직접데이타입력!$K99," ")</f>
        <v xml:space="preserve"> </v>
      </c>
      <c r="P94" s="97" t="str">
        <f>IF(직접데이타입력!$E99="15",직접데이타입력!$K99," ")</f>
        <v xml:space="preserve"> </v>
      </c>
    </row>
    <row r="95" spans="1:16" ht="11.25" customHeight="1">
      <c r="A95" s="96">
        <f t="shared" si="1"/>
        <v>94</v>
      </c>
      <c r="B95" s="97" t="str">
        <f>IF(직접데이타입력!$E100="1",직접데이타입력!$K100," ")</f>
        <v xml:space="preserve"> </v>
      </c>
      <c r="C95" s="97" t="str">
        <f>IF(직접데이타입력!$E100="2",직접데이타입력!$K100," ")</f>
        <v xml:space="preserve"> </v>
      </c>
      <c r="D95" s="97" t="str">
        <f>IF(직접데이타입력!$E100="3",직접데이타입력!$K100," ")</f>
        <v xml:space="preserve"> </v>
      </c>
      <c r="E95" s="97" t="str">
        <f>IF(직접데이타입력!$E100="4",직접데이타입력!$K100," ")</f>
        <v xml:space="preserve"> </v>
      </c>
      <c r="F95" s="97" t="str">
        <f>IF(직접데이타입력!$E100="5",직접데이타입력!$K100," ")</f>
        <v xml:space="preserve"> </v>
      </c>
      <c r="G95" s="97" t="str">
        <f>IF(직접데이타입력!$E100="6",직접데이타입력!$K100," ")</f>
        <v xml:space="preserve"> </v>
      </c>
      <c r="H95" s="97" t="str">
        <f>IF(직접데이타입력!$E100="7",직접데이타입력!$K100," ")</f>
        <v xml:space="preserve"> </v>
      </c>
      <c r="I95" s="97" t="str">
        <f>IF(직접데이타입력!$E100="8",직접데이타입력!$K100," ")</f>
        <v xml:space="preserve"> </v>
      </c>
      <c r="J95" s="97" t="str">
        <f>IF(직접데이타입력!$E100="9",직접데이타입력!$K100," ")</f>
        <v xml:space="preserve"> </v>
      </c>
      <c r="K95" s="97" t="str">
        <f>IF(직접데이타입력!$E100="10",직접데이타입력!$K100," ")</f>
        <v xml:space="preserve"> </v>
      </c>
      <c r="L95" s="97" t="str">
        <f>IF(직접데이타입력!$E100="11",직접데이타입력!$K100," ")</f>
        <v xml:space="preserve"> </v>
      </c>
      <c r="M95" s="97" t="str">
        <f>IF(직접데이타입력!$E100="12",직접데이타입력!$K100," ")</f>
        <v xml:space="preserve"> </v>
      </c>
      <c r="N95" s="97" t="str">
        <f>IF(직접데이타입력!$E100="13",직접데이타입력!$K100," ")</f>
        <v xml:space="preserve"> </v>
      </c>
      <c r="O95" s="97" t="str">
        <f>IF(직접데이타입력!$E100="14",직접데이타입력!$K100," ")</f>
        <v xml:space="preserve"> </v>
      </c>
      <c r="P95" s="97" t="str">
        <f>IF(직접데이타입력!$E100="15",직접데이타입력!$K100," ")</f>
        <v xml:space="preserve"> </v>
      </c>
    </row>
    <row r="96" spans="1:16" ht="11.25" customHeight="1">
      <c r="A96" s="96">
        <f t="shared" si="1"/>
        <v>95</v>
      </c>
      <c r="B96" s="97" t="str">
        <f>IF(직접데이타입력!$E101="1",직접데이타입력!$K101," ")</f>
        <v xml:space="preserve"> </v>
      </c>
      <c r="C96" s="97" t="str">
        <f>IF(직접데이타입력!$E101="2",직접데이타입력!$K101," ")</f>
        <v xml:space="preserve"> </v>
      </c>
      <c r="D96" s="97" t="str">
        <f>IF(직접데이타입력!$E101="3",직접데이타입력!$K101," ")</f>
        <v xml:space="preserve"> </v>
      </c>
      <c r="E96" s="97" t="str">
        <f>IF(직접데이타입력!$E101="4",직접데이타입력!$K101," ")</f>
        <v xml:space="preserve"> </v>
      </c>
      <c r="F96" s="97" t="str">
        <f>IF(직접데이타입력!$E101="5",직접데이타입력!$K101," ")</f>
        <v xml:space="preserve"> </v>
      </c>
      <c r="G96" s="97" t="str">
        <f>IF(직접데이타입력!$E101="6",직접데이타입력!$K101," ")</f>
        <v xml:space="preserve"> </v>
      </c>
      <c r="H96" s="97" t="str">
        <f>IF(직접데이타입력!$E101="7",직접데이타입력!$K101," ")</f>
        <v xml:space="preserve"> </v>
      </c>
      <c r="I96" s="97" t="str">
        <f>IF(직접데이타입력!$E101="8",직접데이타입력!$K101," ")</f>
        <v xml:space="preserve"> </v>
      </c>
      <c r="J96" s="97" t="str">
        <f>IF(직접데이타입력!$E101="9",직접데이타입력!$K101," ")</f>
        <v xml:space="preserve"> </v>
      </c>
      <c r="K96" s="97" t="str">
        <f>IF(직접데이타입력!$E101="10",직접데이타입력!$K101," ")</f>
        <v xml:space="preserve"> </v>
      </c>
      <c r="L96" s="97" t="str">
        <f>IF(직접데이타입력!$E101="11",직접데이타입력!$K101," ")</f>
        <v xml:space="preserve"> </v>
      </c>
      <c r="M96" s="97" t="str">
        <f>IF(직접데이타입력!$E101="12",직접데이타입력!$K101," ")</f>
        <v xml:space="preserve"> </v>
      </c>
      <c r="N96" s="97" t="str">
        <f>IF(직접데이타입력!$E101="13",직접데이타입력!$K101," ")</f>
        <v xml:space="preserve"> </v>
      </c>
      <c r="O96" s="97" t="str">
        <f>IF(직접데이타입력!$E101="14",직접데이타입력!$K101," ")</f>
        <v xml:space="preserve"> </v>
      </c>
      <c r="P96" s="97" t="str">
        <f>IF(직접데이타입력!$E101="15",직접데이타입력!$K101," ")</f>
        <v xml:space="preserve"> </v>
      </c>
    </row>
    <row r="97" spans="1:16" ht="11.25" customHeight="1">
      <c r="A97" s="96">
        <f t="shared" si="1"/>
        <v>96</v>
      </c>
      <c r="B97" s="97" t="str">
        <f>IF(직접데이타입력!$E102="1",직접데이타입력!$K102," ")</f>
        <v xml:space="preserve"> </v>
      </c>
      <c r="C97" s="97" t="str">
        <f>IF(직접데이타입력!$E102="2",직접데이타입력!$K102," ")</f>
        <v xml:space="preserve"> </v>
      </c>
      <c r="D97" s="97" t="str">
        <f>IF(직접데이타입력!$E102="3",직접데이타입력!$K102," ")</f>
        <v xml:space="preserve"> </v>
      </c>
      <c r="E97" s="97" t="str">
        <f>IF(직접데이타입력!$E102="4",직접데이타입력!$K102," ")</f>
        <v xml:space="preserve"> </v>
      </c>
      <c r="F97" s="97" t="str">
        <f>IF(직접데이타입력!$E102="5",직접데이타입력!$K102," ")</f>
        <v xml:space="preserve"> </v>
      </c>
      <c r="G97" s="97" t="str">
        <f>IF(직접데이타입력!$E102="6",직접데이타입력!$K102," ")</f>
        <v xml:space="preserve"> </v>
      </c>
      <c r="H97" s="97" t="str">
        <f>IF(직접데이타입력!$E102="7",직접데이타입력!$K102," ")</f>
        <v xml:space="preserve"> </v>
      </c>
      <c r="I97" s="97" t="str">
        <f>IF(직접데이타입력!$E102="8",직접데이타입력!$K102," ")</f>
        <v xml:space="preserve"> </v>
      </c>
      <c r="J97" s="97" t="str">
        <f>IF(직접데이타입력!$E102="9",직접데이타입력!$K102," ")</f>
        <v xml:space="preserve"> </v>
      </c>
      <c r="K97" s="97" t="str">
        <f>IF(직접데이타입력!$E102="10",직접데이타입력!$K102," ")</f>
        <v xml:space="preserve"> </v>
      </c>
      <c r="L97" s="97" t="str">
        <f>IF(직접데이타입력!$E102="11",직접데이타입력!$K102," ")</f>
        <v xml:space="preserve"> </v>
      </c>
      <c r="M97" s="97" t="str">
        <f>IF(직접데이타입력!$E102="12",직접데이타입력!$K102," ")</f>
        <v xml:space="preserve"> </v>
      </c>
      <c r="N97" s="97" t="str">
        <f>IF(직접데이타입력!$E102="13",직접데이타입력!$K102," ")</f>
        <v xml:space="preserve"> </v>
      </c>
      <c r="O97" s="97" t="str">
        <f>IF(직접데이타입력!$E102="14",직접데이타입력!$K102," ")</f>
        <v xml:space="preserve"> </v>
      </c>
      <c r="P97" s="97" t="str">
        <f>IF(직접데이타입력!$E102="15",직접데이타입력!$K102," ")</f>
        <v xml:space="preserve"> </v>
      </c>
    </row>
    <row r="98" spans="1:16" ht="11.25" customHeight="1">
      <c r="A98" s="96">
        <f t="shared" si="1"/>
        <v>97</v>
      </c>
      <c r="B98" s="97" t="str">
        <f>IF(직접데이타입력!$E103="1",직접데이타입력!$K103," ")</f>
        <v xml:space="preserve"> </v>
      </c>
      <c r="C98" s="97" t="str">
        <f>IF(직접데이타입력!$E103="2",직접데이타입력!$K103," ")</f>
        <v xml:space="preserve"> </v>
      </c>
      <c r="D98" s="97" t="str">
        <f>IF(직접데이타입력!$E103="3",직접데이타입력!$K103," ")</f>
        <v xml:space="preserve"> </v>
      </c>
      <c r="E98" s="97" t="str">
        <f>IF(직접데이타입력!$E103="4",직접데이타입력!$K103," ")</f>
        <v xml:space="preserve"> </v>
      </c>
      <c r="F98" s="97" t="str">
        <f>IF(직접데이타입력!$E103="5",직접데이타입력!$K103," ")</f>
        <v xml:space="preserve"> </v>
      </c>
      <c r="G98" s="97" t="str">
        <f>IF(직접데이타입력!$E103="6",직접데이타입력!$K103," ")</f>
        <v xml:space="preserve"> </v>
      </c>
      <c r="H98" s="97" t="str">
        <f>IF(직접데이타입력!$E103="7",직접데이타입력!$K103," ")</f>
        <v xml:space="preserve"> </v>
      </c>
      <c r="I98" s="97" t="str">
        <f>IF(직접데이타입력!$E103="8",직접데이타입력!$K103," ")</f>
        <v xml:space="preserve"> </v>
      </c>
      <c r="J98" s="97" t="str">
        <f>IF(직접데이타입력!$E103="9",직접데이타입력!$K103," ")</f>
        <v xml:space="preserve"> </v>
      </c>
      <c r="K98" s="97" t="str">
        <f>IF(직접데이타입력!$E103="10",직접데이타입력!$K103," ")</f>
        <v xml:space="preserve"> </v>
      </c>
      <c r="L98" s="97" t="str">
        <f>IF(직접데이타입력!$E103="11",직접데이타입력!$K103," ")</f>
        <v xml:space="preserve"> </v>
      </c>
      <c r="M98" s="97" t="str">
        <f>IF(직접데이타입력!$E103="12",직접데이타입력!$K103," ")</f>
        <v xml:space="preserve"> </v>
      </c>
      <c r="N98" s="97" t="str">
        <f>IF(직접데이타입력!$E103="13",직접데이타입력!$K103," ")</f>
        <v xml:space="preserve"> </v>
      </c>
      <c r="O98" s="97" t="str">
        <f>IF(직접데이타입력!$E103="14",직접데이타입력!$K103," ")</f>
        <v xml:space="preserve"> </v>
      </c>
      <c r="P98" s="97" t="str">
        <f>IF(직접데이타입력!$E103="15",직접데이타입력!$K103," ")</f>
        <v xml:space="preserve"> </v>
      </c>
    </row>
    <row r="99" spans="1:16" ht="11.25" customHeight="1">
      <c r="A99" s="96">
        <f t="shared" si="1"/>
        <v>98</v>
      </c>
      <c r="B99" s="97" t="str">
        <f>IF(직접데이타입력!$E104="1",직접데이타입력!$K104," ")</f>
        <v xml:space="preserve"> </v>
      </c>
      <c r="C99" s="97" t="str">
        <f>IF(직접데이타입력!$E104="2",직접데이타입력!$K104," ")</f>
        <v xml:space="preserve"> </v>
      </c>
      <c r="D99" s="97" t="str">
        <f>IF(직접데이타입력!$E104="3",직접데이타입력!$K104," ")</f>
        <v xml:space="preserve"> </v>
      </c>
      <c r="E99" s="97" t="str">
        <f>IF(직접데이타입력!$E104="4",직접데이타입력!$K104," ")</f>
        <v xml:space="preserve"> </v>
      </c>
      <c r="F99" s="97" t="str">
        <f>IF(직접데이타입력!$E104="5",직접데이타입력!$K104," ")</f>
        <v xml:space="preserve"> </v>
      </c>
      <c r="G99" s="97" t="str">
        <f>IF(직접데이타입력!$E104="6",직접데이타입력!$K104," ")</f>
        <v xml:space="preserve"> </v>
      </c>
      <c r="H99" s="97" t="str">
        <f>IF(직접데이타입력!$E104="7",직접데이타입력!$K104," ")</f>
        <v xml:space="preserve"> </v>
      </c>
      <c r="I99" s="97" t="str">
        <f>IF(직접데이타입력!$E104="8",직접데이타입력!$K104," ")</f>
        <v xml:space="preserve"> </v>
      </c>
      <c r="J99" s="97" t="str">
        <f>IF(직접데이타입력!$E104="9",직접데이타입력!$K104," ")</f>
        <v xml:space="preserve"> </v>
      </c>
      <c r="K99" s="97" t="str">
        <f>IF(직접데이타입력!$E104="10",직접데이타입력!$K104," ")</f>
        <v xml:space="preserve"> </v>
      </c>
      <c r="L99" s="97" t="str">
        <f>IF(직접데이타입력!$E104="11",직접데이타입력!$K104," ")</f>
        <v xml:space="preserve"> </v>
      </c>
      <c r="M99" s="97" t="str">
        <f>IF(직접데이타입력!$E104="12",직접데이타입력!$K104," ")</f>
        <v xml:space="preserve"> </v>
      </c>
      <c r="N99" s="97" t="str">
        <f>IF(직접데이타입력!$E104="13",직접데이타입력!$K104," ")</f>
        <v xml:space="preserve"> </v>
      </c>
      <c r="O99" s="97" t="str">
        <f>IF(직접데이타입력!$E104="14",직접데이타입력!$K104," ")</f>
        <v xml:space="preserve"> </v>
      </c>
      <c r="P99" s="97" t="str">
        <f>IF(직접데이타입력!$E104="15",직접데이타입력!$K104," ")</f>
        <v xml:space="preserve"> </v>
      </c>
    </row>
    <row r="100" spans="1:16" ht="11.25" customHeight="1">
      <c r="A100" s="96">
        <f t="shared" si="1"/>
        <v>99</v>
      </c>
      <c r="B100" s="97" t="str">
        <f>IF(직접데이타입력!$E105="1",직접데이타입력!$K105," ")</f>
        <v xml:space="preserve"> </v>
      </c>
      <c r="C100" s="97" t="str">
        <f>IF(직접데이타입력!$E105="2",직접데이타입력!$K105," ")</f>
        <v xml:space="preserve"> </v>
      </c>
      <c r="D100" s="97" t="str">
        <f>IF(직접데이타입력!$E105="3",직접데이타입력!$K105," ")</f>
        <v xml:space="preserve"> </v>
      </c>
      <c r="E100" s="97" t="str">
        <f>IF(직접데이타입력!$E105="4",직접데이타입력!$K105," ")</f>
        <v xml:space="preserve"> </v>
      </c>
      <c r="F100" s="97" t="str">
        <f>IF(직접데이타입력!$E105="5",직접데이타입력!$K105," ")</f>
        <v xml:space="preserve"> </v>
      </c>
      <c r="G100" s="97" t="str">
        <f>IF(직접데이타입력!$E105="6",직접데이타입력!$K105," ")</f>
        <v xml:space="preserve"> </v>
      </c>
      <c r="H100" s="97" t="str">
        <f>IF(직접데이타입력!$E105="7",직접데이타입력!$K105," ")</f>
        <v xml:space="preserve"> </v>
      </c>
      <c r="I100" s="97" t="str">
        <f>IF(직접데이타입력!$E105="8",직접데이타입력!$K105," ")</f>
        <v xml:space="preserve"> </v>
      </c>
      <c r="J100" s="97" t="str">
        <f>IF(직접데이타입력!$E105="9",직접데이타입력!$K105," ")</f>
        <v xml:space="preserve"> </v>
      </c>
      <c r="K100" s="97" t="str">
        <f>IF(직접데이타입력!$E105="10",직접데이타입력!$K105," ")</f>
        <v xml:space="preserve"> </v>
      </c>
      <c r="L100" s="97" t="str">
        <f>IF(직접데이타입력!$E105="11",직접데이타입력!$K105," ")</f>
        <v xml:space="preserve"> </v>
      </c>
      <c r="M100" s="97" t="str">
        <f>IF(직접데이타입력!$E105="12",직접데이타입력!$K105," ")</f>
        <v xml:space="preserve"> </v>
      </c>
      <c r="N100" s="97" t="str">
        <f>IF(직접데이타입력!$E105="13",직접데이타입력!$K105," ")</f>
        <v xml:space="preserve"> </v>
      </c>
      <c r="O100" s="97" t="str">
        <f>IF(직접데이타입력!$E105="14",직접데이타입력!$K105," ")</f>
        <v xml:space="preserve"> </v>
      </c>
      <c r="P100" s="97" t="str">
        <f>IF(직접데이타입력!$E105="15",직접데이타입력!$K105," ")</f>
        <v xml:space="preserve"> </v>
      </c>
    </row>
    <row r="101" spans="1:16" ht="11.25" customHeight="1">
      <c r="A101" s="96">
        <f t="shared" si="1"/>
        <v>100</v>
      </c>
      <c r="B101" s="97" t="str">
        <f>IF(직접데이타입력!$E106="1",직접데이타입력!$K106," ")</f>
        <v xml:space="preserve"> </v>
      </c>
      <c r="C101" s="97" t="str">
        <f>IF(직접데이타입력!$E106="2",직접데이타입력!$K106," ")</f>
        <v xml:space="preserve"> </v>
      </c>
      <c r="D101" s="97" t="str">
        <f>IF(직접데이타입력!$E106="3",직접데이타입력!$K106," ")</f>
        <v xml:space="preserve"> </v>
      </c>
      <c r="E101" s="97" t="str">
        <f>IF(직접데이타입력!$E106="4",직접데이타입력!$K106," ")</f>
        <v xml:space="preserve"> </v>
      </c>
      <c r="F101" s="97" t="str">
        <f>IF(직접데이타입력!$E106="5",직접데이타입력!$K106," ")</f>
        <v xml:space="preserve"> </v>
      </c>
      <c r="G101" s="97" t="str">
        <f>IF(직접데이타입력!$E106="6",직접데이타입력!$K106," ")</f>
        <v xml:space="preserve"> </v>
      </c>
      <c r="H101" s="97" t="str">
        <f>IF(직접데이타입력!$E106="7",직접데이타입력!$K106," ")</f>
        <v xml:space="preserve"> </v>
      </c>
      <c r="I101" s="97" t="str">
        <f>IF(직접데이타입력!$E106="8",직접데이타입력!$K106," ")</f>
        <v xml:space="preserve"> </v>
      </c>
      <c r="J101" s="97" t="str">
        <f>IF(직접데이타입력!$E106="9",직접데이타입력!$K106," ")</f>
        <v xml:space="preserve"> </v>
      </c>
      <c r="K101" s="97" t="str">
        <f>IF(직접데이타입력!$E106="10",직접데이타입력!$K106," ")</f>
        <v xml:space="preserve"> </v>
      </c>
      <c r="L101" s="97" t="str">
        <f>IF(직접데이타입력!$E106="11",직접데이타입력!$K106," ")</f>
        <v xml:space="preserve"> </v>
      </c>
      <c r="M101" s="97" t="str">
        <f>IF(직접데이타입력!$E106="12",직접데이타입력!$K106," ")</f>
        <v xml:space="preserve"> </v>
      </c>
      <c r="N101" s="97" t="str">
        <f>IF(직접데이타입력!$E106="13",직접데이타입력!$K106," ")</f>
        <v xml:space="preserve"> </v>
      </c>
      <c r="O101" s="97" t="str">
        <f>IF(직접데이타입력!$E106="14",직접데이타입력!$K106," ")</f>
        <v xml:space="preserve"> </v>
      </c>
      <c r="P101" s="97" t="str">
        <f>IF(직접데이타입력!$E106="15",직접데이타입력!$K106," ")</f>
        <v xml:space="preserve"> </v>
      </c>
    </row>
    <row r="102" spans="1:16" ht="11.25" customHeight="1">
      <c r="A102" s="96">
        <f t="shared" si="1"/>
        <v>101</v>
      </c>
      <c r="B102" s="97" t="str">
        <f>IF(직접데이타입력!$E107="1",직접데이타입력!$K107," ")</f>
        <v xml:space="preserve"> </v>
      </c>
      <c r="C102" s="97" t="str">
        <f>IF(직접데이타입력!$E107="2",직접데이타입력!$K107," ")</f>
        <v xml:space="preserve"> </v>
      </c>
      <c r="D102" s="97" t="str">
        <f>IF(직접데이타입력!$E107="3",직접데이타입력!$K107," ")</f>
        <v xml:space="preserve"> </v>
      </c>
      <c r="E102" s="97" t="str">
        <f>IF(직접데이타입력!$E107="4",직접데이타입력!$K107," ")</f>
        <v xml:space="preserve"> </v>
      </c>
      <c r="F102" s="97" t="str">
        <f>IF(직접데이타입력!$E107="5",직접데이타입력!$K107," ")</f>
        <v xml:space="preserve"> </v>
      </c>
      <c r="G102" s="97" t="str">
        <f>IF(직접데이타입력!$E107="6",직접데이타입력!$K107," ")</f>
        <v xml:space="preserve"> </v>
      </c>
      <c r="H102" s="97" t="str">
        <f>IF(직접데이타입력!$E107="7",직접데이타입력!$K107," ")</f>
        <v xml:space="preserve"> </v>
      </c>
      <c r="I102" s="97" t="str">
        <f>IF(직접데이타입력!$E107="8",직접데이타입력!$K107," ")</f>
        <v xml:space="preserve"> </v>
      </c>
      <c r="J102" s="97" t="str">
        <f>IF(직접데이타입력!$E107="9",직접데이타입력!$K107," ")</f>
        <v xml:space="preserve"> </v>
      </c>
      <c r="K102" s="97" t="str">
        <f>IF(직접데이타입력!$E107="10",직접데이타입력!$K107," ")</f>
        <v xml:space="preserve"> </v>
      </c>
      <c r="L102" s="97" t="str">
        <f>IF(직접데이타입력!$E107="11",직접데이타입력!$K107," ")</f>
        <v xml:space="preserve"> </v>
      </c>
      <c r="M102" s="97" t="str">
        <f>IF(직접데이타입력!$E107="12",직접데이타입력!$K107," ")</f>
        <v xml:space="preserve"> </v>
      </c>
      <c r="N102" s="97" t="str">
        <f>IF(직접데이타입력!$E107="13",직접데이타입력!$K107," ")</f>
        <v xml:space="preserve"> </v>
      </c>
      <c r="O102" s="97" t="str">
        <f>IF(직접데이타입력!$E107="14",직접데이타입력!$K107," ")</f>
        <v xml:space="preserve"> </v>
      </c>
      <c r="P102" s="97" t="str">
        <f>IF(직접데이타입력!$E107="15",직접데이타입력!$K107," ")</f>
        <v xml:space="preserve"> </v>
      </c>
    </row>
    <row r="103" spans="1:16" ht="11.25" customHeight="1">
      <c r="A103" s="96">
        <f t="shared" si="1"/>
        <v>102</v>
      </c>
      <c r="B103" s="97" t="str">
        <f>IF(직접데이타입력!$E108="1",직접데이타입력!$K108," ")</f>
        <v xml:space="preserve"> </v>
      </c>
      <c r="C103" s="97" t="str">
        <f>IF(직접데이타입력!$E108="2",직접데이타입력!$K108," ")</f>
        <v xml:space="preserve"> </v>
      </c>
      <c r="D103" s="97" t="str">
        <f>IF(직접데이타입력!$E108="3",직접데이타입력!$K108," ")</f>
        <v xml:space="preserve"> </v>
      </c>
      <c r="E103" s="97" t="str">
        <f>IF(직접데이타입력!$E108="4",직접데이타입력!$K108," ")</f>
        <v xml:space="preserve"> </v>
      </c>
      <c r="F103" s="97" t="str">
        <f>IF(직접데이타입력!$E108="5",직접데이타입력!$K108," ")</f>
        <v xml:space="preserve"> </v>
      </c>
      <c r="G103" s="97" t="str">
        <f>IF(직접데이타입력!$E108="6",직접데이타입력!$K108," ")</f>
        <v xml:space="preserve"> </v>
      </c>
      <c r="H103" s="97" t="str">
        <f>IF(직접데이타입력!$E108="7",직접데이타입력!$K108," ")</f>
        <v xml:space="preserve"> </v>
      </c>
      <c r="I103" s="97" t="str">
        <f>IF(직접데이타입력!$E108="8",직접데이타입력!$K108," ")</f>
        <v xml:space="preserve"> </v>
      </c>
      <c r="J103" s="97" t="str">
        <f>IF(직접데이타입력!$E108="9",직접데이타입력!$K108," ")</f>
        <v xml:space="preserve"> </v>
      </c>
      <c r="K103" s="97" t="str">
        <f>IF(직접데이타입력!$E108="10",직접데이타입력!$K108," ")</f>
        <v xml:space="preserve"> </v>
      </c>
      <c r="L103" s="97" t="str">
        <f>IF(직접데이타입력!$E108="11",직접데이타입력!$K108," ")</f>
        <v xml:space="preserve"> </v>
      </c>
      <c r="M103" s="97" t="str">
        <f>IF(직접데이타입력!$E108="12",직접데이타입력!$K108," ")</f>
        <v xml:space="preserve"> </v>
      </c>
      <c r="N103" s="97" t="str">
        <f>IF(직접데이타입력!$E108="13",직접데이타입력!$K108," ")</f>
        <v xml:space="preserve"> </v>
      </c>
      <c r="O103" s="97" t="str">
        <f>IF(직접데이타입력!$E108="14",직접데이타입력!$K108," ")</f>
        <v xml:space="preserve"> </v>
      </c>
      <c r="P103" s="97" t="str">
        <f>IF(직접데이타입력!$E108="15",직접데이타입력!$K108," ")</f>
        <v xml:space="preserve"> </v>
      </c>
    </row>
    <row r="104" spans="1:16" ht="11.25" customHeight="1">
      <c r="A104" s="96">
        <f t="shared" si="1"/>
        <v>103</v>
      </c>
      <c r="B104" s="97" t="str">
        <f>IF(직접데이타입력!$E109="1",직접데이타입력!$K109," ")</f>
        <v xml:space="preserve"> </v>
      </c>
      <c r="C104" s="97" t="str">
        <f>IF(직접데이타입력!$E109="2",직접데이타입력!$K109," ")</f>
        <v xml:space="preserve"> </v>
      </c>
      <c r="D104" s="97" t="str">
        <f>IF(직접데이타입력!$E109="3",직접데이타입력!$K109," ")</f>
        <v xml:space="preserve"> </v>
      </c>
      <c r="E104" s="97" t="str">
        <f>IF(직접데이타입력!$E109="4",직접데이타입력!$K109," ")</f>
        <v xml:space="preserve"> </v>
      </c>
      <c r="F104" s="97" t="str">
        <f>IF(직접데이타입력!$E109="5",직접데이타입력!$K109," ")</f>
        <v xml:space="preserve"> </v>
      </c>
      <c r="G104" s="97" t="str">
        <f>IF(직접데이타입력!$E109="6",직접데이타입력!$K109," ")</f>
        <v xml:space="preserve"> </v>
      </c>
      <c r="H104" s="97" t="str">
        <f>IF(직접데이타입력!$E109="7",직접데이타입력!$K109," ")</f>
        <v xml:space="preserve"> </v>
      </c>
      <c r="I104" s="97" t="str">
        <f>IF(직접데이타입력!$E109="8",직접데이타입력!$K109," ")</f>
        <v xml:space="preserve"> </v>
      </c>
      <c r="J104" s="97" t="str">
        <f>IF(직접데이타입력!$E109="9",직접데이타입력!$K109," ")</f>
        <v xml:space="preserve"> </v>
      </c>
      <c r="K104" s="97" t="str">
        <f>IF(직접데이타입력!$E109="10",직접데이타입력!$K109," ")</f>
        <v xml:space="preserve"> </v>
      </c>
      <c r="L104" s="97" t="str">
        <f>IF(직접데이타입력!$E109="11",직접데이타입력!$K109," ")</f>
        <v xml:space="preserve"> </v>
      </c>
      <c r="M104" s="97" t="str">
        <f>IF(직접데이타입력!$E109="12",직접데이타입력!$K109," ")</f>
        <v xml:space="preserve"> </v>
      </c>
      <c r="N104" s="97" t="str">
        <f>IF(직접데이타입력!$E109="13",직접데이타입력!$K109," ")</f>
        <v xml:space="preserve"> </v>
      </c>
      <c r="O104" s="97" t="str">
        <f>IF(직접데이타입력!$E109="14",직접데이타입력!$K109," ")</f>
        <v xml:space="preserve"> </v>
      </c>
      <c r="P104" s="97" t="str">
        <f>IF(직접데이타입력!$E109="15",직접데이타입력!$K109," ")</f>
        <v xml:space="preserve"> </v>
      </c>
    </row>
    <row r="105" spans="1:16" ht="11.25" customHeight="1">
      <c r="A105" s="96">
        <f t="shared" si="1"/>
        <v>104</v>
      </c>
      <c r="B105" s="97" t="str">
        <f>IF(직접데이타입력!$E110="1",직접데이타입력!$K110," ")</f>
        <v xml:space="preserve"> </v>
      </c>
      <c r="C105" s="97" t="str">
        <f>IF(직접데이타입력!$E110="2",직접데이타입력!$K110," ")</f>
        <v xml:space="preserve"> </v>
      </c>
      <c r="D105" s="97" t="str">
        <f>IF(직접데이타입력!$E110="3",직접데이타입력!$K110," ")</f>
        <v xml:space="preserve"> </v>
      </c>
      <c r="E105" s="97" t="str">
        <f>IF(직접데이타입력!$E110="4",직접데이타입력!$K110," ")</f>
        <v xml:space="preserve"> </v>
      </c>
      <c r="F105" s="97" t="str">
        <f>IF(직접데이타입력!$E110="5",직접데이타입력!$K110," ")</f>
        <v xml:space="preserve"> </v>
      </c>
      <c r="G105" s="97" t="str">
        <f>IF(직접데이타입력!$E110="6",직접데이타입력!$K110," ")</f>
        <v xml:space="preserve"> </v>
      </c>
      <c r="H105" s="97" t="str">
        <f>IF(직접데이타입력!$E110="7",직접데이타입력!$K110," ")</f>
        <v xml:space="preserve"> </v>
      </c>
      <c r="I105" s="97" t="str">
        <f>IF(직접데이타입력!$E110="8",직접데이타입력!$K110," ")</f>
        <v xml:space="preserve"> </v>
      </c>
      <c r="J105" s="97" t="str">
        <f>IF(직접데이타입력!$E110="9",직접데이타입력!$K110," ")</f>
        <v xml:space="preserve"> </v>
      </c>
      <c r="K105" s="97" t="str">
        <f>IF(직접데이타입력!$E110="10",직접데이타입력!$K110," ")</f>
        <v xml:space="preserve"> </v>
      </c>
      <c r="L105" s="97" t="str">
        <f>IF(직접데이타입력!$E110="11",직접데이타입력!$K110," ")</f>
        <v xml:space="preserve"> </v>
      </c>
      <c r="M105" s="97" t="str">
        <f>IF(직접데이타입력!$E110="12",직접데이타입력!$K110," ")</f>
        <v xml:space="preserve"> </v>
      </c>
      <c r="N105" s="97" t="str">
        <f>IF(직접데이타입력!$E110="13",직접데이타입력!$K110," ")</f>
        <v xml:space="preserve"> </v>
      </c>
      <c r="O105" s="97" t="str">
        <f>IF(직접데이타입력!$E110="14",직접데이타입력!$K110," ")</f>
        <v xml:space="preserve"> </v>
      </c>
      <c r="P105" s="97" t="str">
        <f>IF(직접데이타입력!$E110="15",직접데이타입력!$K110," ")</f>
        <v xml:space="preserve"> </v>
      </c>
    </row>
    <row r="106" spans="1:16" ht="11.25" customHeight="1">
      <c r="A106" s="96">
        <f t="shared" si="1"/>
        <v>105</v>
      </c>
      <c r="B106" s="97" t="str">
        <f>IF(직접데이타입력!$E111="1",직접데이타입력!$K111," ")</f>
        <v xml:space="preserve"> </v>
      </c>
      <c r="C106" s="97" t="str">
        <f>IF(직접데이타입력!$E111="2",직접데이타입력!$K111," ")</f>
        <v xml:space="preserve"> </v>
      </c>
      <c r="D106" s="97" t="str">
        <f>IF(직접데이타입력!$E111="3",직접데이타입력!$K111," ")</f>
        <v xml:space="preserve"> </v>
      </c>
      <c r="E106" s="97" t="str">
        <f>IF(직접데이타입력!$E111="4",직접데이타입력!$K111," ")</f>
        <v xml:space="preserve"> </v>
      </c>
      <c r="F106" s="97" t="str">
        <f>IF(직접데이타입력!$E111="5",직접데이타입력!$K111," ")</f>
        <v xml:space="preserve"> </v>
      </c>
      <c r="G106" s="97" t="str">
        <f>IF(직접데이타입력!$E111="6",직접데이타입력!$K111," ")</f>
        <v xml:space="preserve"> </v>
      </c>
      <c r="H106" s="97" t="str">
        <f>IF(직접데이타입력!$E111="7",직접데이타입력!$K111," ")</f>
        <v xml:space="preserve"> </v>
      </c>
      <c r="I106" s="97" t="str">
        <f>IF(직접데이타입력!$E111="8",직접데이타입력!$K111," ")</f>
        <v xml:space="preserve"> </v>
      </c>
      <c r="J106" s="97" t="str">
        <f>IF(직접데이타입력!$E111="9",직접데이타입력!$K111," ")</f>
        <v xml:space="preserve"> </v>
      </c>
      <c r="K106" s="97" t="str">
        <f>IF(직접데이타입력!$E111="10",직접데이타입력!$K111," ")</f>
        <v xml:space="preserve"> </v>
      </c>
      <c r="L106" s="97" t="str">
        <f>IF(직접데이타입력!$E111="11",직접데이타입력!$K111," ")</f>
        <v xml:space="preserve"> </v>
      </c>
      <c r="M106" s="97" t="str">
        <f>IF(직접데이타입력!$E111="12",직접데이타입력!$K111," ")</f>
        <v xml:space="preserve"> </v>
      </c>
      <c r="N106" s="97" t="str">
        <f>IF(직접데이타입력!$E111="13",직접데이타입력!$K111," ")</f>
        <v xml:space="preserve"> </v>
      </c>
      <c r="O106" s="97" t="str">
        <f>IF(직접데이타입력!$E111="14",직접데이타입력!$K111," ")</f>
        <v xml:space="preserve"> </v>
      </c>
      <c r="P106" s="97" t="str">
        <f>IF(직접데이타입력!$E111="15",직접데이타입력!$K111," ")</f>
        <v xml:space="preserve"> </v>
      </c>
    </row>
    <row r="107" spans="1:16" ht="11.25" customHeight="1">
      <c r="A107" s="96">
        <f t="shared" si="1"/>
        <v>106</v>
      </c>
      <c r="B107" s="97" t="str">
        <f>IF(직접데이타입력!$E112="1",직접데이타입력!$K112," ")</f>
        <v xml:space="preserve"> </v>
      </c>
      <c r="C107" s="97" t="str">
        <f>IF(직접데이타입력!$E112="2",직접데이타입력!$K112," ")</f>
        <v xml:space="preserve"> </v>
      </c>
      <c r="D107" s="97" t="str">
        <f>IF(직접데이타입력!$E112="3",직접데이타입력!$K112," ")</f>
        <v xml:space="preserve"> </v>
      </c>
      <c r="E107" s="97" t="str">
        <f>IF(직접데이타입력!$E112="4",직접데이타입력!$K112," ")</f>
        <v xml:space="preserve"> </v>
      </c>
      <c r="F107" s="97" t="str">
        <f>IF(직접데이타입력!$E112="5",직접데이타입력!$K112," ")</f>
        <v xml:space="preserve"> </v>
      </c>
      <c r="G107" s="97" t="str">
        <f>IF(직접데이타입력!$E112="6",직접데이타입력!$K112," ")</f>
        <v xml:space="preserve"> </v>
      </c>
      <c r="H107" s="97" t="str">
        <f>IF(직접데이타입력!$E112="7",직접데이타입력!$K112," ")</f>
        <v xml:space="preserve"> </v>
      </c>
      <c r="I107" s="97" t="str">
        <f>IF(직접데이타입력!$E112="8",직접데이타입력!$K112," ")</f>
        <v xml:space="preserve"> </v>
      </c>
      <c r="J107" s="97" t="str">
        <f>IF(직접데이타입력!$E112="9",직접데이타입력!$K112," ")</f>
        <v xml:space="preserve"> </v>
      </c>
      <c r="K107" s="97" t="str">
        <f>IF(직접데이타입력!$E112="10",직접데이타입력!$K112," ")</f>
        <v xml:space="preserve"> </v>
      </c>
      <c r="L107" s="97" t="str">
        <f>IF(직접데이타입력!$E112="11",직접데이타입력!$K112," ")</f>
        <v xml:space="preserve"> </v>
      </c>
      <c r="M107" s="97" t="str">
        <f>IF(직접데이타입력!$E112="12",직접데이타입력!$K112," ")</f>
        <v xml:space="preserve"> </v>
      </c>
      <c r="N107" s="97" t="str">
        <f>IF(직접데이타입력!$E112="13",직접데이타입력!$K112," ")</f>
        <v xml:space="preserve"> </v>
      </c>
      <c r="O107" s="97" t="str">
        <f>IF(직접데이타입력!$E112="14",직접데이타입력!$K112," ")</f>
        <v xml:space="preserve"> </v>
      </c>
      <c r="P107" s="97" t="str">
        <f>IF(직접데이타입력!$E112="15",직접데이타입력!$K112," ")</f>
        <v xml:space="preserve"> </v>
      </c>
    </row>
    <row r="108" spans="1:16" ht="11.25" customHeight="1">
      <c r="A108" s="96">
        <f t="shared" si="1"/>
        <v>107</v>
      </c>
      <c r="B108" s="97" t="str">
        <f>IF(직접데이타입력!$E113="1",직접데이타입력!$K113," ")</f>
        <v xml:space="preserve"> </v>
      </c>
      <c r="C108" s="97" t="str">
        <f>IF(직접데이타입력!$E113="2",직접데이타입력!$K113," ")</f>
        <v xml:space="preserve"> </v>
      </c>
      <c r="D108" s="97" t="str">
        <f>IF(직접데이타입력!$E113="3",직접데이타입력!$K113," ")</f>
        <v xml:space="preserve"> </v>
      </c>
      <c r="E108" s="97" t="str">
        <f>IF(직접데이타입력!$E113="4",직접데이타입력!$K113," ")</f>
        <v xml:space="preserve"> </v>
      </c>
      <c r="F108" s="97" t="str">
        <f>IF(직접데이타입력!$E113="5",직접데이타입력!$K113," ")</f>
        <v xml:space="preserve"> </v>
      </c>
      <c r="G108" s="97" t="str">
        <f>IF(직접데이타입력!$E113="6",직접데이타입력!$K113," ")</f>
        <v xml:space="preserve"> </v>
      </c>
      <c r="H108" s="97" t="str">
        <f>IF(직접데이타입력!$E113="7",직접데이타입력!$K113," ")</f>
        <v xml:space="preserve"> </v>
      </c>
      <c r="I108" s="97" t="str">
        <f>IF(직접데이타입력!$E113="8",직접데이타입력!$K113," ")</f>
        <v xml:space="preserve"> </v>
      </c>
      <c r="J108" s="97" t="str">
        <f>IF(직접데이타입력!$E113="9",직접데이타입력!$K113," ")</f>
        <v xml:space="preserve"> </v>
      </c>
      <c r="K108" s="97" t="str">
        <f>IF(직접데이타입력!$E113="10",직접데이타입력!$K113," ")</f>
        <v xml:space="preserve"> </v>
      </c>
      <c r="L108" s="97" t="str">
        <f>IF(직접데이타입력!$E113="11",직접데이타입력!$K113," ")</f>
        <v xml:space="preserve"> </v>
      </c>
      <c r="M108" s="97" t="str">
        <f>IF(직접데이타입력!$E113="12",직접데이타입력!$K113," ")</f>
        <v xml:space="preserve"> </v>
      </c>
      <c r="N108" s="97" t="str">
        <f>IF(직접데이타입력!$E113="13",직접데이타입력!$K113," ")</f>
        <v xml:space="preserve"> </v>
      </c>
      <c r="O108" s="97" t="str">
        <f>IF(직접데이타입력!$E113="14",직접데이타입력!$K113," ")</f>
        <v xml:space="preserve"> </v>
      </c>
      <c r="P108" s="97" t="str">
        <f>IF(직접데이타입력!$E113="15",직접데이타입력!$K113," ")</f>
        <v xml:space="preserve"> </v>
      </c>
    </row>
    <row r="109" spans="1:16" ht="11.25" customHeight="1">
      <c r="A109" s="96">
        <f t="shared" si="1"/>
        <v>108</v>
      </c>
      <c r="B109" s="97" t="str">
        <f>IF(직접데이타입력!$E114="1",직접데이타입력!$K114," ")</f>
        <v xml:space="preserve"> </v>
      </c>
      <c r="C109" s="97" t="str">
        <f>IF(직접데이타입력!$E114="2",직접데이타입력!$K114," ")</f>
        <v xml:space="preserve"> </v>
      </c>
      <c r="D109" s="97" t="str">
        <f>IF(직접데이타입력!$E114="3",직접데이타입력!$K114," ")</f>
        <v xml:space="preserve"> </v>
      </c>
      <c r="E109" s="97" t="str">
        <f>IF(직접데이타입력!$E114="4",직접데이타입력!$K114," ")</f>
        <v xml:space="preserve"> </v>
      </c>
      <c r="F109" s="97" t="str">
        <f>IF(직접데이타입력!$E114="5",직접데이타입력!$K114," ")</f>
        <v xml:space="preserve"> </v>
      </c>
      <c r="G109" s="97" t="str">
        <f>IF(직접데이타입력!$E114="6",직접데이타입력!$K114," ")</f>
        <v xml:space="preserve"> </v>
      </c>
      <c r="H109" s="97" t="str">
        <f>IF(직접데이타입력!$E114="7",직접데이타입력!$K114," ")</f>
        <v xml:space="preserve"> </v>
      </c>
      <c r="I109" s="97" t="str">
        <f>IF(직접데이타입력!$E114="8",직접데이타입력!$K114," ")</f>
        <v xml:space="preserve"> </v>
      </c>
      <c r="J109" s="97" t="str">
        <f>IF(직접데이타입력!$E114="9",직접데이타입력!$K114," ")</f>
        <v xml:space="preserve"> </v>
      </c>
      <c r="K109" s="97" t="str">
        <f>IF(직접데이타입력!$E114="10",직접데이타입력!$K114," ")</f>
        <v xml:space="preserve"> </v>
      </c>
      <c r="L109" s="97" t="str">
        <f>IF(직접데이타입력!$E114="11",직접데이타입력!$K114," ")</f>
        <v xml:space="preserve"> </v>
      </c>
      <c r="M109" s="97" t="str">
        <f>IF(직접데이타입력!$E114="12",직접데이타입력!$K114," ")</f>
        <v xml:space="preserve"> </v>
      </c>
      <c r="N109" s="97" t="str">
        <f>IF(직접데이타입력!$E114="13",직접데이타입력!$K114," ")</f>
        <v xml:space="preserve"> </v>
      </c>
      <c r="O109" s="97" t="str">
        <f>IF(직접데이타입력!$E114="14",직접데이타입력!$K114," ")</f>
        <v xml:space="preserve"> </v>
      </c>
      <c r="P109" s="97" t="str">
        <f>IF(직접데이타입력!$E114="15",직접데이타입력!$K114," ")</f>
        <v xml:space="preserve"> </v>
      </c>
    </row>
    <row r="110" spans="1:16" ht="11.25" customHeight="1">
      <c r="A110" s="96">
        <f t="shared" si="1"/>
        <v>109</v>
      </c>
      <c r="B110" s="97" t="str">
        <f>IF(직접데이타입력!$E115="1",직접데이타입력!$K115," ")</f>
        <v xml:space="preserve"> </v>
      </c>
      <c r="C110" s="97" t="str">
        <f>IF(직접데이타입력!$E115="2",직접데이타입력!$K115," ")</f>
        <v xml:space="preserve"> </v>
      </c>
      <c r="D110" s="97" t="str">
        <f>IF(직접데이타입력!$E115="3",직접데이타입력!$K115," ")</f>
        <v xml:space="preserve"> </v>
      </c>
      <c r="E110" s="97" t="str">
        <f>IF(직접데이타입력!$E115="4",직접데이타입력!$K115," ")</f>
        <v xml:space="preserve"> </v>
      </c>
      <c r="F110" s="97" t="str">
        <f>IF(직접데이타입력!$E115="5",직접데이타입력!$K115," ")</f>
        <v xml:space="preserve"> </v>
      </c>
      <c r="G110" s="97" t="str">
        <f>IF(직접데이타입력!$E115="6",직접데이타입력!$K115," ")</f>
        <v xml:space="preserve"> </v>
      </c>
      <c r="H110" s="97" t="str">
        <f>IF(직접데이타입력!$E115="7",직접데이타입력!$K115," ")</f>
        <v xml:space="preserve"> </v>
      </c>
      <c r="I110" s="97" t="str">
        <f>IF(직접데이타입력!$E115="8",직접데이타입력!$K115," ")</f>
        <v xml:space="preserve"> </v>
      </c>
      <c r="J110" s="97" t="str">
        <f>IF(직접데이타입력!$E115="9",직접데이타입력!$K115," ")</f>
        <v xml:space="preserve"> </v>
      </c>
      <c r="K110" s="97" t="str">
        <f>IF(직접데이타입력!$E115="10",직접데이타입력!$K115," ")</f>
        <v xml:space="preserve"> </v>
      </c>
      <c r="L110" s="97" t="str">
        <f>IF(직접데이타입력!$E115="11",직접데이타입력!$K115," ")</f>
        <v xml:space="preserve"> </v>
      </c>
      <c r="M110" s="97" t="str">
        <f>IF(직접데이타입력!$E115="12",직접데이타입력!$K115," ")</f>
        <v xml:space="preserve"> </v>
      </c>
      <c r="N110" s="97" t="str">
        <f>IF(직접데이타입력!$E115="13",직접데이타입력!$K115," ")</f>
        <v xml:space="preserve"> </v>
      </c>
      <c r="O110" s="97" t="str">
        <f>IF(직접데이타입력!$E115="14",직접데이타입력!$K115," ")</f>
        <v xml:space="preserve"> </v>
      </c>
      <c r="P110" s="97" t="str">
        <f>IF(직접데이타입력!$E115="15",직접데이타입력!$K115," ")</f>
        <v xml:space="preserve"> </v>
      </c>
    </row>
    <row r="111" spans="1:16" ht="11.25" customHeight="1">
      <c r="A111" s="96">
        <f t="shared" si="1"/>
        <v>110</v>
      </c>
      <c r="B111" s="97" t="str">
        <f>IF(직접데이타입력!$E116="1",직접데이타입력!$K116," ")</f>
        <v xml:space="preserve"> </v>
      </c>
      <c r="C111" s="97" t="str">
        <f>IF(직접데이타입력!$E116="2",직접데이타입력!$K116," ")</f>
        <v xml:space="preserve"> </v>
      </c>
      <c r="D111" s="97" t="str">
        <f>IF(직접데이타입력!$E116="3",직접데이타입력!$K116," ")</f>
        <v xml:space="preserve"> </v>
      </c>
      <c r="E111" s="97" t="str">
        <f>IF(직접데이타입력!$E116="4",직접데이타입력!$K116," ")</f>
        <v xml:space="preserve"> </v>
      </c>
      <c r="F111" s="97" t="str">
        <f>IF(직접데이타입력!$E116="5",직접데이타입력!$K116," ")</f>
        <v xml:space="preserve"> </v>
      </c>
      <c r="G111" s="97" t="str">
        <f>IF(직접데이타입력!$E116="6",직접데이타입력!$K116," ")</f>
        <v xml:space="preserve"> </v>
      </c>
      <c r="H111" s="97" t="str">
        <f>IF(직접데이타입력!$E116="7",직접데이타입력!$K116," ")</f>
        <v xml:space="preserve"> </v>
      </c>
      <c r="I111" s="97" t="str">
        <f>IF(직접데이타입력!$E116="8",직접데이타입력!$K116," ")</f>
        <v xml:space="preserve"> </v>
      </c>
      <c r="J111" s="97" t="str">
        <f>IF(직접데이타입력!$E116="9",직접데이타입력!$K116," ")</f>
        <v xml:space="preserve"> </v>
      </c>
      <c r="K111" s="97" t="str">
        <f>IF(직접데이타입력!$E116="10",직접데이타입력!$K116," ")</f>
        <v xml:space="preserve"> </v>
      </c>
      <c r="L111" s="97" t="str">
        <f>IF(직접데이타입력!$E116="11",직접데이타입력!$K116," ")</f>
        <v xml:space="preserve"> </v>
      </c>
      <c r="M111" s="97" t="str">
        <f>IF(직접데이타입력!$E116="12",직접데이타입력!$K116," ")</f>
        <v xml:space="preserve"> </v>
      </c>
      <c r="N111" s="97" t="str">
        <f>IF(직접데이타입력!$E116="13",직접데이타입력!$K116," ")</f>
        <v xml:space="preserve"> </v>
      </c>
      <c r="O111" s="97" t="str">
        <f>IF(직접데이타입력!$E116="14",직접데이타입력!$K116," ")</f>
        <v xml:space="preserve"> </v>
      </c>
      <c r="P111" s="97" t="str">
        <f>IF(직접데이타입력!$E116="15",직접데이타입력!$K116," ")</f>
        <v xml:space="preserve"> </v>
      </c>
    </row>
    <row r="112" spans="1:16" ht="11.25" customHeight="1">
      <c r="A112" s="96">
        <f t="shared" si="1"/>
        <v>111</v>
      </c>
      <c r="B112" s="97" t="str">
        <f>IF(직접데이타입력!$E117="1",직접데이타입력!$K117," ")</f>
        <v xml:space="preserve"> </v>
      </c>
      <c r="C112" s="97" t="str">
        <f>IF(직접데이타입력!$E117="2",직접데이타입력!$K117," ")</f>
        <v xml:space="preserve"> </v>
      </c>
      <c r="D112" s="97" t="str">
        <f>IF(직접데이타입력!$E117="3",직접데이타입력!$K117," ")</f>
        <v xml:space="preserve"> </v>
      </c>
      <c r="E112" s="97" t="str">
        <f>IF(직접데이타입력!$E117="4",직접데이타입력!$K117," ")</f>
        <v xml:space="preserve"> </v>
      </c>
      <c r="F112" s="97" t="str">
        <f>IF(직접데이타입력!$E117="5",직접데이타입력!$K117," ")</f>
        <v xml:space="preserve"> </v>
      </c>
      <c r="G112" s="97" t="str">
        <f>IF(직접데이타입력!$E117="6",직접데이타입력!$K117," ")</f>
        <v xml:space="preserve"> </v>
      </c>
      <c r="H112" s="97" t="str">
        <f>IF(직접데이타입력!$E117="7",직접데이타입력!$K117," ")</f>
        <v xml:space="preserve"> </v>
      </c>
      <c r="I112" s="97" t="str">
        <f>IF(직접데이타입력!$E117="8",직접데이타입력!$K117," ")</f>
        <v xml:space="preserve"> </v>
      </c>
      <c r="J112" s="97" t="str">
        <f>IF(직접데이타입력!$E117="9",직접데이타입력!$K117," ")</f>
        <v xml:space="preserve"> </v>
      </c>
      <c r="K112" s="97" t="str">
        <f>IF(직접데이타입력!$E117="10",직접데이타입력!$K117," ")</f>
        <v xml:space="preserve"> </v>
      </c>
      <c r="L112" s="97" t="str">
        <f>IF(직접데이타입력!$E117="11",직접데이타입력!$K117," ")</f>
        <v xml:space="preserve"> </v>
      </c>
      <c r="M112" s="97" t="str">
        <f>IF(직접데이타입력!$E117="12",직접데이타입력!$K117," ")</f>
        <v xml:space="preserve"> </v>
      </c>
      <c r="N112" s="97" t="str">
        <f>IF(직접데이타입력!$E117="13",직접데이타입력!$K117," ")</f>
        <v xml:space="preserve"> </v>
      </c>
      <c r="O112" s="97" t="str">
        <f>IF(직접데이타입력!$E117="14",직접데이타입력!$K117," ")</f>
        <v xml:space="preserve"> </v>
      </c>
      <c r="P112" s="97" t="str">
        <f>IF(직접데이타입력!$E117="15",직접데이타입력!$K117," ")</f>
        <v xml:space="preserve"> </v>
      </c>
    </row>
    <row r="113" spans="1:16" ht="11.25" customHeight="1">
      <c r="A113" s="96">
        <f t="shared" si="1"/>
        <v>112</v>
      </c>
      <c r="B113" s="97" t="str">
        <f>IF(직접데이타입력!$E118="1",직접데이타입력!$K118," ")</f>
        <v xml:space="preserve"> </v>
      </c>
      <c r="C113" s="97" t="str">
        <f>IF(직접데이타입력!$E118="2",직접데이타입력!$K118," ")</f>
        <v xml:space="preserve"> </v>
      </c>
      <c r="D113" s="97" t="str">
        <f>IF(직접데이타입력!$E118="3",직접데이타입력!$K118," ")</f>
        <v xml:space="preserve"> </v>
      </c>
      <c r="E113" s="97" t="str">
        <f>IF(직접데이타입력!$E118="4",직접데이타입력!$K118," ")</f>
        <v xml:space="preserve"> </v>
      </c>
      <c r="F113" s="97" t="str">
        <f>IF(직접데이타입력!$E118="5",직접데이타입력!$K118," ")</f>
        <v xml:space="preserve"> </v>
      </c>
      <c r="G113" s="97" t="str">
        <f>IF(직접데이타입력!$E118="6",직접데이타입력!$K118," ")</f>
        <v xml:space="preserve"> </v>
      </c>
      <c r="H113" s="97" t="str">
        <f>IF(직접데이타입력!$E118="7",직접데이타입력!$K118," ")</f>
        <v xml:space="preserve"> </v>
      </c>
      <c r="I113" s="97" t="str">
        <f>IF(직접데이타입력!$E118="8",직접데이타입력!$K118," ")</f>
        <v xml:space="preserve"> </v>
      </c>
      <c r="J113" s="97" t="str">
        <f>IF(직접데이타입력!$E118="9",직접데이타입력!$K118," ")</f>
        <v xml:space="preserve"> </v>
      </c>
      <c r="K113" s="97" t="str">
        <f>IF(직접데이타입력!$E118="10",직접데이타입력!$K118," ")</f>
        <v xml:space="preserve"> </v>
      </c>
      <c r="L113" s="97" t="str">
        <f>IF(직접데이타입력!$E118="11",직접데이타입력!$K118," ")</f>
        <v xml:space="preserve"> </v>
      </c>
      <c r="M113" s="97" t="str">
        <f>IF(직접데이타입력!$E118="12",직접데이타입력!$K118," ")</f>
        <v xml:space="preserve"> </v>
      </c>
      <c r="N113" s="97" t="str">
        <f>IF(직접데이타입력!$E118="13",직접데이타입력!$K118," ")</f>
        <v xml:space="preserve"> </v>
      </c>
      <c r="O113" s="97" t="str">
        <f>IF(직접데이타입력!$E118="14",직접데이타입력!$K118," ")</f>
        <v xml:space="preserve"> </v>
      </c>
      <c r="P113" s="97" t="str">
        <f>IF(직접데이타입력!$E118="15",직접데이타입력!$K118," ")</f>
        <v xml:space="preserve"> </v>
      </c>
    </row>
    <row r="114" spans="1:16" ht="11.25" customHeight="1">
      <c r="A114" s="96">
        <f t="shared" si="1"/>
        <v>113</v>
      </c>
      <c r="B114" s="97" t="str">
        <f>IF(직접데이타입력!$E119="1",직접데이타입력!$K119," ")</f>
        <v xml:space="preserve"> </v>
      </c>
      <c r="C114" s="97" t="str">
        <f>IF(직접데이타입력!$E119="2",직접데이타입력!$K119," ")</f>
        <v xml:space="preserve"> </v>
      </c>
      <c r="D114" s="97" t="str">
        <f>IF(직접데이타입력!$E119="3",직접데이타입력!$K119," ")</f>
        <v xml:space="preserve"> </v>
      </c>
      <c r="E114" s="97" t="str">
        <f>IF(직접데이타입력!$E119="4",직접데이타입력!$K119," ")</f>
        <v xml:space="preserve"> </v>
      </c>
      <c r="F114" s="97" t="str">
        <f>IF(직접데이타입력!$E119="5",직접데이타입력!$K119," ")</f>
        <v xml:space="preserve"> </v>
      </c>
      <c r="G114" s="97" t="str">
        <f>IF(직접데이타입력!$E119="6",직접데이타입력!$K119," ")</f>
        <v xml:space="preserve"> </v>
      </c>
      <c r="H114" s="97" t="str">
        <f>IF(직접데이타입력!$E119="7",직접데이타입력!$K119," ")</f>
        <v xml:space="preserve"> </v>
      </c>
      <c r="I114" s="97" t="str">
        <f>IF(직접데이타입력!$E119="8",직접데이타입력!$K119," ")</f>
        <v xml:space="preserve"> </v>
      </c>
      <c r="J114" s="97" t="str">
        <f>IF(직접데이타입력!$E119="9",직접데이타입력!$K119," ")</f>
        <v xml:space="preserve"> </v>
      </c>
      <c r="K114" s="97" t="str">
        <f>IF(직접데이타입력!$E119="10",직접데이타입력!$K119," ")</f>
        <v xml:space="preserve"> </v>
      </c>
      <c r="L114" s="97" t="str">
        <f>IF(직접데이타입력!$E119="11",직접데이타입력!$K119," ")</f>
        <v xml:space="preserve"> </v>
      </c>
      <c r="M114" s="97" t="str">
        <f>IF(직접데이타입력!$E119="12",직접데이타입력!$K119," ")</f>
        <v xml:space="preserve"> </v>
      </c>
      <c r="N114" s="97" t="str">
        <f>IF(직접데이타입력!$E119="13",직접데이타입력!$K119," ")</f>
        <v xml:space="preserve"> </v>
      </c>
      <c r="O114" s="97" t="str">
        <f>IF(직접데이타입력!$E119="14",직접데이타입력!$K119," ")</f>
        <v xml:space="preserve"> </v>
      </c>
      <c r="P114" s="97" t="str">
        <f>IF(직접데이타입력!$E119="15",직접데이타입력!$K119," ")</f>
        <v xml:space="preserve"> </v>
      </c>
    </row>
    <row r="115" spans="1:16" ht="11.25" customHeight="1">
      <c r="A115" s="96">
        <f t="shared" si="1"/>
        <v>114</v>
      </c>
      <c r="B115" s="97" t="str">
        <f>IF(직접데이타입력!$E120="1",직접데이타입력!$K120," ")</f>
        <v xml:space="preserve"> </v>
      </c>
      <c r="C115" s="97" t="str">
        <f>IF(직접데이타입력!$E120="2",직접데이타입력!$K120," ")</f>
        <v xml:space="preserve"> </v>
      </c>
      <c r="D115" s="97" t="str">
        <f>IF(직접데이타입력!$E120="3",직접데이타입력!$K120," ")</f>
        <v xml:space="preserve"> </v>
      </c>
      <c r="E115" s="97" t="str">
        <f>IF(직접데이타입력!$E120="4",직접데이타입력!$K120," ")</f>
        <v xml:space="preserve"> </v>
      </c>
      <c r="F115" s="97" t="str">
        <f>IF(직접데이타입력!$E120="5",직접데이타입력!$K120," ")</f>
        <v xml:space="preserve"> </v>
      </c>
      <c r="G115" s="97" t="str">
        <f>IF(직접데이타입력!$E120="6",직접데이타입력!$K120," ")</f>
        <v xml:space="preserve"> </v>
      </c>
      <c r="H115" s="97" t="str">
        <f>IF(직접데이타입력!$E120="7",직접데이타입력!$K120," ")</f>
        <v xml:space="preserve"> </v>
      </c>
      <c r="I115" s="97" t="str">
        <f>IF(직접데이타입력!$E120="8",직접데이타입력!$K120," ")</f>
        <v xml:space="preserve"> </v>
      </c>
      <c r="J115" s="97" t="str">
        <f>IF(직접데이타입력!$E120="9",직접데이타입력!$K120," ")</f>
        <v xml:space="preserve"> </v>
      </c>
      <c r="K115" s="97" t="str">
        <f>IF(직접데이타입력!$E120="10",직접데이타입력!$K120," ")</f>
        <v xml:space="preserve"> </v>
      </c>
      <c r="L115" s="97" t="str">
        <f>IF(직접데이타입력!$E120="11",직접데이타입력!$K120," ")</f>
        <v xml:space="preserve"> </v>
      </c>
      <c r="M115" s="97" t="str">
        <f>IF(직접데이타입력!$E120="12",직접데이타입력!$K120," ")</f>
        <v xml:space="preserve"> </v>
      </c>
      <c r="N115" s="97" t="str">
        <f>IF(직접데이타입력!$E120="13",직접데이타입력!$K120," ")</f>
        <v xml:space="preserve"> </v>
      </c>
      <c r="O115" s="97" t="str">
        <f>IF(직접데이타입력!$E120="14",직접데이타입력!$K120," ")</f>
        <v xml:space="preserve"> </v>
      </c>
      <c r="P115" s="97" t="str">
        <f>IF(직접데이타입력!$E120="15",직접데이타입력!$K120," ")</f>
        <v xml:space="preserve"> </v>
      </c>
    </row>
    <row r="116" spans="1:16" ht="11.25" customHeight="1">
      <c r="A116" s="96">
        <f t="shared" si="1"/>
        <v>115</v>
      </c>
      <c r="B116" s="97" t="str">
        <f>IF(직접데이타입력!$E121="1",직접데이타입력!$K121," ")</f>
        <v xml:space="preserve"> </v>
      </c>
      <c r="C116" s="97" t="str">
        <f>IF(직접데이타입력!$E121="2",직접데이타입력!$K121," ")</f>
        <v xml:space="preserve"> </v>
      </c>
      <c r="D116" s="97" t="str">
        <f>IF(직접데이타입력!$E121="3",직접데이타입력!$K121," ")</f>
        <v xml:space="preserve"> </v>
      </c>
      <c r="E116" s="97" t="str">
        <f>IF(직접데이타입력!$E121="4",직접데이타입력!$K121," ")</f>
        <v xml:space="preserve"> </v>
      </c>
      <c r="F116" s="97" t="str">
        <f>IF(직접데이타입력!$E121="5",직접데이타입력!$K121," ")</f>
        <v xml:space="preserve"> </v>
      </c>
      <c r="G116" s="97" t="str">
        <f>IF(직접데이타입력!$E121="6",직접데이타입력!$K121," ")</f>
        <v xml:space="preserve"> </v>
      </c>
      <c r="H116" s="97" t="str">
        <f>IF(직접데이타입력!$E121="7",직접데이타입력!$K121," ")</f>
        <v xml:space="preserve"> </v>
      </c>
      <c r="I116" s="97" t="str">
        <f>IF(직접데이타입력!$E121="8",직접데이타입력!$K121," ")</f>
        <v xml:space="preserve"> </v>
      </c>
      <c r="J116" s="97" t="str">
        <f>IF(직접데이타입력!$E121="9",직접데이타입력!$K121," ")</f>
        <v xml:space="preserve"> </v>
      </c>
      <c r="K116" s="97" t="str">
        <f>IF(직접데이타입력!$E121="10",직접데이타입력!$K121," ")</f>
        <v xml:space="preserve"> </v>
      </c>
      <c r="L116" s="97" t="str">
        <f>IF(직접데이타입력!$E121="11",직접데이타입력!$K121," ")</f>
        <v xml:space="preserve"> </v>
      </c>
      <c r="M116" s="97" t="str">
        <f>IF(직접데이타입력!$E121="12",직접데이타입력!$K121," ")</f>
        <v xml:space="preserve"> </v>
      </c>
      <c r="N116" s="97" t="str">
        <f>IF(직접데이타입력!$E121="13",직접데이타입력!$K121," ")</f>
        <v xml:space="preserve"> </v>
      </c>
      <c r="O116" s="97" t="str">
        <f>IF(직접데이타입력!$E121="14",직접데이타입력!$K121," ")</f>
        <v xml:space="preserve"> </v>
      </c>
      <c r="P116" s="97" t="str">
        <f>IF(직접데이타입력!$E121="15",직접데이타입력!$K121," ")</f>
        <v xml:space="preserve"> </v>
      </c>
    </row>
    <row r="117" spans="1:16" ht="11.25" customHeight="1">
      <c r="A117" s="96">
        <f t="shared" si="1"/>
        <v>116</v>
      </c>
      <c r="B117" s="97" t="str">
        <f>IF(직접데이타입력!$E122="1",직접데이타입력!$K122," ")</f>
        <v xml:space="preserve"> </v>
      </c>
      <c r="C117" s="97" t="str">
        <f>IF(직접데이타입력!$E122="2",직접데이타입력!$K122," ")</f>
        <v xml:space="preserve"> </v>
      </c>
      <c r="D117" s="97" t="str">
        <f>IF(직접데이타입력!$E122="3",직접데이타입력!$K122," ")</f>
        <v xml:space="preserve"> </v>
      </c>
      <c r="E117" s="97" t="str">
        <f>IF(직접데이타입력!$E122="4",직접데이타입력!$K122," ")</f>
        <v xml:space="preserve"> </v>
      </c>
      <c r="F117" s="97" t="str">
        <f>IF(직접데이타입력!$E122="5",직접데이타입력!$K122," ")</f>
        <v xml:space="preserve"> </v>
      </c>
      <c r="G117" s="97" t="str">
        <f>IF(직접데이타입력!$E122="6",직접데이타입력!$K122," ")</f>
        <v xml:space="preserve"> </v>
      </c>
      <c r="H117" s="97" t="str">
        <f>IF(직접데이타입력!$E122="7",직접데이타입력!$K122," ")</f>
        <v xml:space="preserve"> </v>
      </c>
      <c r="I117" s="97" t="str">
        <f>IF(직접데이타입력!$E122="8",직접데이타입력!$K122," ")</f>
        <v xml:space="preserve"> </v>
      </c>
      <c r="J117" s="97" t="str">
        <f>IF(직접데이타입력!$E122="9",직접데이타입력!$K122," ")</f>
        <v xml:space="preserve"> </v>
      </c>
      <c r="K117" s="97" t="str">
        <f>IF(직접데이타입력!$E122="10",직접데이타입력!$K122," ")</f>
        <v xml:space="preserve"> </v>
      </c>
      <c r="L117" s="97" t="str">
        <f>IF(직접데이타입력!$E122="11",직접데이타입력!$K122," ")</f>
        <v xml:space="preserve"> </v>
      </c>
      <c r="M117" s="97" t="str">
        <f>IF(직접데이타입력!$E122="12",직접데이타입력!$K122," ")</f>
        <v xml:space="preserve"> </v>
      </c>
      <c r="N117" s="97" t="str">
        <f>IF(직접데이타입력!$E122="13",직접데이타입력!$K122," ")</f>
        <v xml:space="preserve"> </v>
      </c>
      <c r="O117" s="97" t="str">
        <f>IF(직접데이타입력!$E122="14",직접데이타입력!$K122," ")</f>
        <v xml:space="preserve"> </v>
      </c>
      <c r="P117" s="97" t="str">
        <f>IF(직접데이타입력!$E122="15",직접데이타입력!$K122," ")</f>
        <v xml:space="preserve"> </v>
      </c>
    </row>
    <row r="118" spans="1:16" ht="11.25" customHeight="1">
      <c r="A118" s="96">
        <f t="shared" si="1"/>
        <v>117</v>
      </c>
      <c r="B118" s="97" t="str">
        <f>IF(직접데이타입력!$E123="1",직접데이타입력!$K123," ")</f>
        <v xml:space="preserve"> </v>
      </c>
      <c r="C118" s="97" t="str">
        <f>IF(직접데이타입력!$E123="2",직접데이타입력!$K123," ")</f>
        <v xml:space="preserve"> </v>
      </c>
      <c r="D118" s="97" t="str">
        <f>IF(직접데이타입력!$E123="3",직접데이타입력!$K123," ")</f>
        <v xml:space="preserve"> </v>
      </c>
      <c r="E118" s="97" t="str">
        <f>IF(직접데이타입력!$E123="4",직접데이타입력!$K123," ")</f>
        <v xml:space="preserve"> </v>
      </c>
      <c r="F118" s="97" t="str">
        <f>IF(직접데이타입력!$E123="5",직접데이타입력!$K123," ")</f>
        <v xml:space="preserve"> </v>
      </c>
      <c r="G118" s="97" t="str">
        <f>IF(직접데이타입력!$E123="6",직접데이타입력!$K123," ")</f>
        <v xml:space="preserve"> </v>
      </c>
      <c r="H118" s="97" t="str">
        <f>IF(직접데이타입력!$E123="7",직접데이타입력!$K123," ")</f>
        <v xml:space="preserve"> </v>
      </c>
      <c r="I118" s="97" t="str">
        <f>IF(직접데이타입력!$E123="8",직접데이타입력!$K123," ")</f>
        <v xml:space="preserve"> </v>
      </c>
      <c r="J118" s="97" t="str">
        <f>IF(직접데이타입력!$E123="9",직접데이타입력!$K123," ")</f>
        <v xml:space="preserve"> </v>
      </c>
      <c r="K118" s="97" t="str">
        <f>IF(직접데이타입력!$E123="10",직접데이타입력!$K123," ")</f>
        <v xml:space="preserve"> </v>
      </c>
      <c r="L118" s="97" t="str">
        <f>IF(직접데이타입력!$E123="11",직접데이타입력!$K123," ")</f>
        <v xml:space="preserve"> </v>
      </c>
      <c r="M118" s="97" t="str">
        <f>IF(직접데이타입력!$E123="12",직접데이타입력!$K123," ")</f>
        <v xml:space="preserve"> </v>
      </c>
      <c r="N118" s="97" t="str">
        <f>IF(직접데이타입력!$E123="13",직접데이타입력!$K123," ")</f>
        <v xml:space="preserve"> </v>
      </c>
      <c r="O118" s="97" t="str">
        <f>IF(직접데이타입력!$E123="14",직접데이타입력!$K123," ")</f>
        <v xml:space="preserve"> </v>
      </c>
      <c r="P118" s="97" t="str">
        <f>IF(직접데이타입력!$E123="15",직접데이타입력!$K123," ")</f>
        <v xml:space="preserve"> </v>
      </c>
    </row>
    <row r="119" spans="1:16" ht="11.25" customHeight="1">
      <c r="A119" s="96">
        <f t="shared" si="1"/>
        <v>118</v>
      </c>
      <c r="B119" s="97" t="str">
        <f>IF(직접데이타입력!$E124="1",직접데이타입력!$K124," ")</f>
        <v xml:space="preserve"> </v>
      </c>
      <c r="C119" s="97" t="str">
        <f>IF(직접데이타입력!$E124="2",직접데이타입력!$K124," ")</f>
        <v xml:space="preserve"> </v>
      </c>
      <c r="D119" s="97" t="str">
        <f>IF(직접데이타입력!$E124="3",직접데이타입력!$K124," ")</f>
        <v xml:space="preserve"> </v>
      </c>
      <c r="E119" s="97" t="str">
        <f>IF(직접데이타입력!$E124="4",직접데이타입력!$K124," ")</f>
        <v xml:space="preserve"> </v>
      </c>
      <c r="F119" s="97" t="str">
        <f>IF(직접데이타입력!$E124="5",직접데이타입력!$K124," ")</f>
        <v xml:space="preserve"> </v>
      </c>
      <c r="G119" s="97" t="str">
        <f>IF(직접데이타입력!$E124="6",직접데이타입력!$K124," ")</f>
        <v xml:space="preserve"> </v>
      </c>
      <c r="H119" s="97" t="str">
        <f>IF(직접데이타입력!$E124="7",직접데이타입력!$K124," ")</f>
        <v xml:space="preserve"> </v>
      </c>
      <c r="I119" s="97" t="str">
        <f>IF(직접데이타입력!$E124="8",직접데이타입력!$K124," ")</f>
        <v xml:space="preserve"> </v>
      </c>
      <c r="J119" s="97" t="str">
        <f>IF(직접데이타입력!$E124="9",직접데이타입력!$K124," ")</f>
        <v xml:space="preserve"> </v>
      </c>
      <c r="K119" s="97" t="str">
        <f>IF(직접데이타입력!$E124="10",직접데이타입력!$K124," ")</f>
        <v xml:space="preserve"> </v>
      </c>
      <c r="L119" s="97" t="str">
        <f>IF(직접데이타입력!$E124="11",직접데이타입력!$K124," ")</f>
        <v xml:space="preserve"> </v>
      </c>
      <c r="M119" s="97" t="str">
        <f>IF(직접데이타입력!$E124="12",직접데이타입력!$K124," ")</f>
        <v xml:space="preserve"> </v>
      </c>
      <c r="N119" s="97" t="str">
        <f>IF(직접데이타입력!$E124="13",직접데이타입력!$K124," ")</f>
        <v xml:space="preserve"> </v>
      </c>
      <c r="O119" s="97" t="str">
        <f>IF(직접데이타입력!$E124="14",직접데이타입력!$K124," ")</f>
        <v xml:space="preserve"> </v>
      </c>
      <c r="P119" s="97" t="str">
        <f>IF(직접데이타입력!$E124="15",직접데이타입력!$K124," ")</f>
        <v xml:space="preserve"> </v>
      </c>
    </row>
    <row r="120" spans="1:16" ht="11.25" customHeight="1">
      <c r="A120" s="96">
        <f t="shared" si="1"/>
        <v>119</v>
      </c>
      <c r="B120" s="97" t="str">
        <f>IF(직접데이타입력!$E125="1",직접데이타입력!$K125," ")</f>
        <v xml:space="preserve"> </v>
      </c>
      <c r="C120" s="97" t="str">
        <f>IF(직접데이타입력!$E125="2",직접데이타입력!$K125," ")</f>
        <v xml:space="preserve"> </v>
      </c>
      <c r="D120" s="97" t="str">
        <f>IF(직접데이타입력!$E125="3",직접데이타입력!$K125," ")</f>
        <v xml:space="preserve"> </v>
      </c>
      <c r="E120" s="97" t="str">
        <f>IF(직접데이타입력!$E125="4",직접데이타입력!$K125," ")</f>
        <v xml:space="preserve"> </v>
      </c>
      <c r="F120" s="97" t="str">
        <f>IF(직접데이타입력!$E125="5",직접데이타입력!$K125," ")</f>
        <v xml:space="preserve"> </v>
      </c>
      <c r="G120" s="97" t="str">
        <f>IF(직접데이타입력!$E125="6",직접데이타입력!$K125," ")</f>
        <v xml:space="preserve"> </v>
      </c>
      <c r="H120" s="97" t="str">
        <f>IF(직접데이타입력!$E125="7",직접데이타입력!$K125," ")</f>
        <v xml:space="preserve"> </v>
      </c>
      <c r="I120" s="97" t="str">
        <f>IF(직접데이타입력!$E125="8",직접데이타입력!$K125," ")</f>
        <v xml:space="preserve"> </v>
      </c>
      <c r="J120" s="97" t="str">
        <f>IF(직접데이타입력!$E125="9",직접데이타입력!$K125," ")</f>
        <v xml:space="preserve"> </v>
      </c>
      <c r="K120" s="97" t="str">
        <f>IF(직접데이타입력!$E125="10",직접데이타입력!$K125," ")</f>
        <v xml:space="preserve"> </v>
      </c>
      <c r="L120" s="97" t="str">
        <f>IF(직접데이타입력!$E125="11",직접데이타입력!$K125," ")</f>
        <v xml:space="preserve"> </v>
      </c>
      <c r="M120" s="97" t="str">
        <f>IF(직접데이타입력!$E125="12",직접데이타입력!$K125," ")</f>
        <v xml:space="preserve"> </v>
      </c>
      <c r="N120" s="97" t="str">
        <f>IF(직접데이타입력!$E125="13",직접데이타입력!$K125," ")</f>
        <v xml:space="preserve"> </v>
      </c>
      <c r="O120" s="97" t="str">
        <f>IF(직접데이타입력!$E125="14",직접데이타입력!$K125," ")</f>
        <v xml:space="preserve"> </v>
      </c>
      <c r="P120" s="97" t="str">
        <f>IF(직접데이타입력!$E125="15",직접데이타입력!$K125," ")</f>
        <v xml:space="preserve"> </v>
      </c>
    </row>
    <row r="121" spans="1:16" ht="11.25" customHeight="1">
      <c r="A121" s="96">
        <f t="shared" si="1"/>
        <v>120</v>
      </c>
      <c r="B121" s="97" t="str">
        <f>IF(직접데이타입력!$E126="1",직접데이타입력!$K126," ")</f>
        <v xml:space="preserve"> </v>
      </c>
      <c r="C121" s="97" t="str">
        <f>IF(직접데이타입력!$E126="2",직접데이타입력!$K126," ")</f>
        <v xml:space="preserve"> </v>
      </c>
      <c r="D121" s="97" t="str">
        <f>IF(직접데이타입력!$E126="3",직접데이타입력!$K126," ")</f>
        <v xml:space="preserve"> </v>
      </c>
      <c r="E121" s="97" t="str">
        <f>IF(직접데이타입력!$E126="4",직접데이타입력!$K126," ")</f>
        <v xml:space="preserve"> </v>
      </c>
      <c r="F121" s="97" t="str">
        <f>IF(직접데이타입력!$E126="5",직접데이타입력!$K126," ")</f>
        <v xml:space="preserve"> </v>
      </c>
      <c r="G121" s="97" t="str">
        <f>IF(직접데이타입력!$E126="6",직접데이타입력!$K126," ")</f>
        <v xml:space="preserve"> </v>
      </c>
      <c r="H121" s="97" t="str">
        <f>IF(직접데이타입력!$E126="7",직접데이타입력!$K126," ")</f>
        <v xml:space="preserve"> </v>
      </c>
      <c r="I121" s="97" t="str">
        <f>IF(직접데이타입력!$E126="8",직접데이타입력!$K126," ")</f>
        <v xml:space="preserve"> </v>
      </c>
      <c r="J121" s="97" t="str">
        <f>IF(직접데이타입력!$E126="9",직접데이타입력!$K126," ")</f>
        <v xml:space="preserve"> </v>
      </c>
      <c r="K121" s="97" t="str">
        <f>IF(직접데이타입력!$E126="10",직접데이타입력!$K126," ")</f>
        <v xml:space="preserve"> </v>
      </c>
      <c r="L121" s="97" t="str">
        <f>IF(직접데이타입력!$E126="11",직접데이타입력!$K126," ")</f>
        <v xml:space="preserve"> </v>
      </c>
      <c r="M121" s="97" t="str">
        <f>IF(직접데이타입력!$E126="12",직접데이타입력!$K126," ")</f>
        <v xml:space="preserve"> </v>
      </c>
      <c r="N121" s="97" t="str">
        <f>IF(직접데이타입력!$E126="13",직접데이타입력!$K126," ")</f>
        <v xml:space="preserve"> </v>
      </c>
      <c r="O121" s="97" t="str">
        <f>IF(직접데이타입력!$E126="14",직접데이타입력!$K126," ")</f>
        <v xml:space="preserve"> </v>
      </c>
      <c r="P121" s="97" t="str">
        <f>IF(직접데이타입력!$E126="15",직접데이타입력!$K126," ")</f>
        <v xml:space="preserve"> </v>
      </c>
    </row>
    <row r="122" spans="1:16" ht="11.25" customHeight="1">
      <c r="A122" s="96">
        <f t="shared" si="1"/>
        <v>121</v>
      </c>
      <c r="B122" s="97" t="str">
        <f>IF(직접데이타입력!$E127="1",직접데이타입력!$K127," ")</f>
        <v xml:space="preserve"> </v>
      </c>
      <c r="C122" s="97" t="str">
        <f>IF(직접데이타입력!$E127="2",직접데이타입력!$K127," ")</f>
        <v xml:space="preserve"> </v>
      </c>
      <c r="D122" s="97" t="str">
        <f>IF(직접데이타입력!$E127="3",직접데이타입력!$K127," ")</f>
        <v xml:space="preserve"> </v>
      </c>
      <c r="E122" s="97" t="str">
        <f>IF(직접데이타입력!$E127="4",직접데이타입력!$K127," ")</f>
        <v xml:space="preserve"> </v>
      </c>
      <c r="F122" s="97" t="str">
        <f>IF(직접데이타입력!$E127="5",직접데이타입력!$K127," ")</f>
        <v xml:space="preserve"> </v>
      </c>
      <c r="G122" s="97" t="str">
        <f>IF(직접데이타입력!$E127="6",직접데이타입력!$K127," ")</f>
        <v xml:space="preserve"> </v>
      </c>
      <c r="H122" s="97" t="str">
        <f>IF(직접데이타입력!$E127="7",직접데이타입력!$K127," ")</f>
        <v xml:space="preserve"> </v>
      </c>
      <c r="I122" s="97" t="str">
        <f>IF(직접데이타입력!$E127="8",직접데이타입력!$K127," ")</f>
        <v xml:space="preserve"> </v>
      </c>
      <c r="J122" s="97" t="str">
        <f>IF(직접데이타입력!$E127="9",직접데이타입력!$K127," ")</f>
        <v xml:space="preserve"> </v>
      </c>
      <c r="K122" s="97" t="str">
        <f>IF(직접데이타입력!$E127="10",직접데이타입력!$K127," ")</f>
        <v xml:space="preserve"> </v>
      </c>
      <c r="L122" s="97" t="str">
        <f>IF(직접데이타입력!$E127="11",직접데이타입력!$K127," ")</f>
        <v xml:space="preserve"> </v>
      </c>
      <c r="M122" s="97" t="str">
        <f>IF(직접데이타입력!$E127="12",직접데이타입력!$K127," ")</f>
        <v xml:space="preserve"> </v>
      </c>
      <c r="N122" s="97" t="str">
        <f>IF(직접데이타입력!$E127="13",직접데이타입력!$K127," ")</f>
        <v xml:space="preserve"> </v>
      </c>
      <c r="O122" s="97" t="str">
        <f>IF(직접데이타입력!$E127="14",직접데이타입력!$K127," ")</f>
        <v xml:space="preserve"> </v>
      </c>
      <c r="P122" s="97" t="str">
        <f>IF(직접데이타입력!$E127="15",직접데이타입력!$K127," ")</f>
        <v xml:space="preserve"> </v>
      </c>
    </row>
    <row r="123" spans="1:16" ht="11.25" customHeight="1">
      <c r="A123" s="96">
        <f t="shared" si="1"/>
        <v>122</v>
      </c>
      <c r="B123" s="97" t="str">
        <f>IF(직접데이타입력!$E128="1",직접데이타입력!$K128," ")</f>
        <v xml:space="preserve"> </v>
      </c>
      <c r="C123" s="97" t="str">
        <f>IF(직접데이타입력!$E128="2",직접데이타입력!$K128," ")</f>
        <v xml:space="preserve"> </v>
      </c>
      <c r="D123" s="97" t="str">
        <f>IF(직접데이타입력!$E128="3",직접데이타입력!$K128," ")</f>
        <v xml:space="preserve"> </v>
      </c>
      <c r="E123" s="97" t="str">
        <f>IF(직접데이타입력!$E128="4",직접데이타입력!$K128," ")</f>
        <v xml:space="preserve"> </v>
      </c>
      <c r="F123" s="97" t="str">
        <f>IF(직접데이타입력!$E128="5",직접데이타입력!$K128," ")</f>
        <v xml:space="preserve"> </v>
      </c>
      <c r="G123" s="97" t="str">
        <f>IF(직접데이타입력!$E128="6",직접데이타입력!$K128," ")</f>
        <v xml:space="preserve"> </v>
      </c>
      <c r="H123" s="97" t="str">
        <f>IF(직접데이타입력!$E128="7",직접데이타입력!$K128," ")</f>
        <v xml:space="preserve"> </v>
      </c>
      <c r="I123" s="97" t="str">
        <f>IF(직접데이타입력!$E128="8",직접데이타입력!$K128," ")</f>
        <v xml:space="preserve"> </v>
      </c>
      <c r="J123" s="97" t="str">
        <f>IF(직접데이타입력!$E128="9",직접데이타입력!$K128," ")</f>
        <v xml:space="preserve"> </v>
      </c>
      <c r="K123" s="97" t="str">
        <f>IF(직접데이타입력!$E128="10",직접데이타입력!$K128," ")</f>
        <v xml:space="preserve"> </v>
      </c>
      <c r="L123" s="97" t="str">
        <f>IF(직접데이타입력!$E128="11",직접데이타입력!$K128," ")</f>
        <v xml:space="preserve"> </v>
      </c>
      <c r="M123" s="97" t="str">
        <f>IF(직접데이타입력!$E128="12",직접데이타입력!$K128," ")</f>
        <v xml:space="preserve"> </v>
      </c>
      <c r="N123" s="97" t="str">
        <f>IF(직접데이타입력!$E128="13",직접데이타입력!$K128," ")</f>
        <v xml:space="preserve"> </v>
      </c>
      <c r="O123" s="97" t="str">
        <f>IF(직접데이타입력!$E128="14",직접데이타입력!$K128," ")</f>
        <v xml:space="preserve"> </v>
      </c>
      <c r="P123" s="97" t="str">
        <f>IF(직접데이타입력!$E128="15",직접데이타입력!$K128," ")</f>
        <v xml:space="preserve"> </v>
      </c>
    </row>
    <row r="124" spans="1:16" ht="11.25" customHeight="1">
      <c r="A124" s="96">
        <f t="shared" si="1"/>
        <v>123</v>
      </c>
      <c r="B124" s="97" t="str">
        <f>IF(직접데이타입력!$E129="1",직접데이타입력!$K129," ")</f>
        <v xml:space="preserve"> </v>
      </c>
      <c r="C124" s="97" t="str">
        <f>IF(직접데이타입력!$E129="2",직접데이타입력!$K129," ")</f>
        <v xml:space="preserve"> </v>
      </c>
      <c r="D124" s="97" t="str">
        <f>IF(직접데이타입력!$E129="3",직접데이타입력!$K129," ")</f>
        <v xml:space="preserve"> </v>
      </c>
      <c r="E124" s="97" t="str">
        <f>IF(직접데이타입력!$E129="4",직접데이타입력!$K129," ")</f>
        <v xml:space="preserve"> </v>
      </c>
      <c r="F124" s="97" t="str">
        <f>IF(직접데이타입력!$E129="5",직접데이타입력!$K129," ")</f>
        <v xml:space="preserve"> </v>
      </c>
      <c r="G124" s="97" t="str">
        <f>IF(직접데이타입력!$E129="6",직접데이타입력!$K129," ")</f>
        <v xml:space="preserve"> </v>
      </c>
      <c r="H124" s="97" t="str">
        <f>IF(직접데이타입력!$E129="7",직접데이타입력!$K129," ")</f>
        <v xml:space="preserve"> </v>
      </c>
      <c r="I124" s="97" t="str">
        <f>IF(직접데이타입력!$E129="8",직접데이타입력!$K129," ")</f>
        <v xml:space="preserve"> </v>
      </c>
      <c r="J124" s="97" t="str">
        <f>IF(직접데이타입력!$E129="9",직접데이타입력!$K129," ")</f>
        <v xml:space="preserve"> </v>
      </c>
      <c r="K124" s="97" t="str">
        <f>IF(직접데이타입력!$E129="10",직접데이타입력!$K129," ")</f>
        <v xml:space="preserve"> </v>
      </c>
      <c r="L124" s="97" t="str">
        <f>IF(직접데이타입력!$E129="11",직접데이타입력!$K129," ")</f>
        <v xml:space="preserve"> </v>
      </c>
      <c r="M124" s="97" t="str">
        <f>IF(직접데이타입력!$E129="12",직접데이타입력!$K129," ")</f>
        <v xml:space="preserve"> </v>
      </c>
      <c r="N124" s="97" t="str">
        <f>IF(직접데이타입력!$E129="13",직접데이타입력!$K129," ")</f>
        <v xml:space="preserve"> </v>
      </c>
      <c r="O124" s="97" t="str">
        <f>IF(직접데이타입력!$E129="14",직접데이타입력!$K129," ")</f>
        <v xml:space="preserve"> </v>
      </c>
      <c r="P124" s="97" t="str">
        <f>IF(직접데이타입력!$E129="15",직접데이타입력!$K129," ")</f>
        <v xml:space="preserve"> </v>
      </c>
    </row>
    <row r="125" spans="1:16" ht="11.25" customHeight="1">
      <c r="A125" s="96">
        <f t="shared" si="1"/>
        <v>124</v>
      </c>
      <c r="B125" s="97" t="str">
        <f>IF(직접데이타입력!$E130="1",직접데이타입력!$K130," ")</f>
        <v xml:space="preserve"> </v>
      </c>
      <c r="C125" s="97" t="str">
        <f>IF(직접데이타입력!$E130="2",직접데이타입력!$K130," ")</f>
        <v xml:space="preserve"> </v>
      </c>
      <c r="D125" s="97" t="str">
        <f>IF(직접데이타입력!$E130="3",직접데이타입력!$K130," ")</f>
        <v xml:space="preserve"> </v>
      </c>
      <c r="E125" s="97" t="str">
        <f>IF(직접데이타입력!$E130="4",직접데이타입력!$K130," ")</f>
        <v xml:space="preserve"> </v>
      </c>
      <c r="F125" s="97" t="str">
        <f>IF(직접데이타입력!$E130="5",직접데이타입력!$K130," ")</f>
        <v xml:space="preserve"> </v>
      </c>
      <c r="G125" s="97" t="str">
        <f>IF(직접데이타입력!$E130="6",직접데이타입력!$K130," ")</f>
        <v xml:space="preserve"> </v>
      </c>
      <c r="H125" s="97" t="str">
        <f>IF(직접데이타입력!$E130="7",직접데이타입력!$K130," ")</f>
        <v xml:space="preserve"> </v>
      </c>
      <c r="I125" s="97" t="str">
        <f>IF(직접데이타입력!$E130="8",직접데이타입력!$K130," ")</f>
        <v xml:space="preserve"> </v>
      </c>
      <c r="J125" s="97" t="str">
        <f>IF(직접데이타입력!$E130="9",직접데이타입력!$K130," ")</f>
        <v xml:space="preserve"> </v>
      </c>
      <c r="K125" s="97" t="str">
        <f>IF(직접데이타입력!$E130="10",직접데이타입력!$K130," ")</f>
        <v xml:space="preserve"> </v>
      </c>
      <c r="L125" s="97" t="str">
        <f>IF(직접데이타입력!$E130="11",직접데이타입력!$K130," ")</f>
        <v xml:space="preserve"> </v>
      </c>
      <c r="M125" s="97" t="str">
        <f>IF(직접데이타입력!$E130="12",직접데이타입력!$K130," ")</f>
        <v xml:space="preserve"> </v>
      </c>
      <c r="N125" s="97" t="str">
        <f>IF(직접데이타입력!$E130="13",직접데이타입력!$K130," ")</f>
        <v xml:space="preserve"> </v>
      </c>
      <c r="O125" s="97" t="str">
        <f>IF(직접데이타입력!$E130="14",직접데이타입력!$K130," ")</f>
        <v xml:space="preserve"> </v>
      </c>
      <c r="P125" s="97" t="str">
        <f>IF(직접데이타입력!$E130="15",직접데이타입력!$K130," ")</f>
        <v xml:space="preserve"> </v>
      </c>
    </row>
    <row r="126" spans="1:16" ht="11.25" customHeight="1">
      <c r="A126" s="96">
        <f t="shared" si="1"/>
        <v>125</v>
      </c>
      <c r="B126" s="97" t="str">
        <f>IF(직접데이타입력!$E131="1",직접데이타입력!$K131," ")</f>
        <v xml:space="preserve"> </v>
      </c>
      <c r="C126" s="97" t="str">
        <f>IF(직접데이타입력!$E131="2",직접데이타입력!$K131," ")</f>
        <v xml:space="preserve"> </v>
      </c>
      <c r="D126" s="97" t="str">
        <f>IF(직접데이타입력!$E131="3",직접데이타입력!$K131," ")</f>
        <v xml:space="preserve"> </v>
      </c>
      <c r="E126" s="97" t="str">
        <f>IF(직접데이타입력!$E131="4",직접데이타입력!$K131," ")</f>
        <v xml:space="preserve"> </v>
      </c>
      <c r="F126" s="97" t="str">
        <f>IF(직접데이타입력!$E131="5",직접데이타입력!$K131," ")</f>
        <v xml:space="preserve"> </v>
      </c>
      <c r="G126" s="97" t="str">
        <f>IF(직접데이타입력!$E131="6",직접데이타입력!$K131," ")</f>
        <v xml:space="preserve"> </v>
      </c>
      <c r="H126" s="97" t="str">
        <f>IF(직접데이타입력!$E131="7",직접데이타입력!$K131," ")</f>
        <v xml:space="preserve"> </v>
      </c>
      <c r="I126" s="97" t="str">
        <f>IF(직접데이타입력!$E131="8",직접데이타입력!$K131," ")</f>
        <v xml:space="preserve"> </v>
      </c>
      <c r="J126" s="97" t="str">
        <f>IF(직접데이타입력!$E131="9",직접데이타입력!$K131," ")</f>
        <v xml:space="preserve"> </v>
      </c>
      <c r="K126" s="97" t="str">
        <f>IF(직접데이타입력!$E131="10",직접데이타입력!$K131," ")</f>
        <v xml:space="preserve"> </v>
      </c>
      <c r="L126" s="97" t="str">
        <f>IF(직접데이타입력!$E131="11",직접데이타입력!$K131," ")</f>
        <v xml:space="preserve"> </v>
      </c>
      <c r="M126" s="97" t="str">
        <f>IF(직접데이타입력!$E131="12",직접데이타입력!$K131," ")</f>
        <v xml:space="preserve"> </v>
      </c>
      <c r="N126" s="97" t="str">
        <f>IF(직접데이타입력!$E131="13",직접데이타입력!$K131," ")</f>
        <v xml:space="preserve"> </v>
      </c>
      <c r="O126" s="97" t="str">
        <f>IF(직접데이타입력!$E131="14",직접데이타입력!$K131," ")</f>
        <v xml:space="preserve"> </v>
      </c>
      <c r="P126" s="97" t="str">
        <f>IF(직접데이타입력!$E131="15",직접데이타입력!$K131," ")</f>
        <v xml:space="preserve"> </v>
      </c>
    </row>
    <row r="127" spans="1:16" ht="11.25" customHeight="1">
      <c r="A127" s="96">
        <f t="shared" si="1"/>
        <v>126</v>
      </c>
      <c r="B127" s="97" t="str">
        <f>IF(직접데이타입력!$E132="1",직접데이타입력!$K132," ")</f>
        <v xml:space="preserve"> </v>
      </c>
      <c r="C127" s="97" t="str">
        <f>IF(직접데이타입력!$E132="2",직접데이타입력!$K132," ")</f>
        <v xml:space="preserve"> </v>
      </c>
      <c r="D127" s="97" t="str">
        <f>IF(직접데이타입력!$E132="3",직접데이타입력!$K132," ")</f>
        <v xml:space="preserve"> </v>
      </c>
      <c r="E127" s="97" t="str">
        <f>IF(직접데이타입력!$E132="4",직접데이타입력!$K132," ")</f>
        <v xml:space="preserve"> </v>
      </c>
      <c r="F127" s="97" t="str">
        <f>IF(직접데이타입력!$E132="5",직접데이타입력!$K132," ")</f>
        <v xml:space="preserve"> </v>
      </c>
      <c r="G127" s="97" t="str">
        <f>IF(직접데이타입력!$E132="6",직접데이타입력!$K132," ")</f>
        <v xml:space="preserve"> </v>
      </c>
      <c r="H127" s="97" t="str">
        <f>IF(직접데이타입력!$E132="7",직접데이타입력!$K132," ")</f>
        <v xml:space="preserve"> </v>
      </c>
      <c r="I127" s="97" t="str">
        <f>IF(직접데이타입력!$E132="8",직접데이타입력!$K132," ")</f>
        <v xml:space="preserve"> </v>
      </c>
      <c r="J127" s="97" t="str">
        <f>IF(직접데이타입력!$E132="9",직접데이타입력!$K132," ")</f>
        <v xml:space="preserve"> </v>
      </c>
      <c r="K127" s="97" t="str">
        <f>IF(직접데이타입력!$E132="10",직접데이타입력!$K132," ")</f>
        <v xml:space="preserve"> </v>
      </c>
      <c r="L127" s="97" t="str">
        <f>IF(직접데이타입력!$E132="11",직접데이타입력!$K132," ")</f>
        <v xml:space="preserve"> </v>
      </c>
      <c r="M127" s="97" t="str">
        <f>IF(직접데이타입력!$E132="12",직접데이타입력!$K132," ")</f>
        <v xml:space="preserve"> </v>
      </c>
      <c r="N127" s="97" t="str">
        <f>IF(직접데이타입력!$E132="13",직접데이타입력!$K132," ")</f>
        <v xml:space="preserve"> </v>
      </c>
      <c r="O127" s="97" t="str">
        <f>IF(직접데이타입력!$E132="14",직접데이타입력!$K132," ")</f>
        <v xml:space="preserve"> </v>
      </c>
      <c r="P127" s="97" t="str">
        <f>IF(직접데이타입력!$E132="15",직접데이타입력!$K132," ")</f>
        <v xml:space="preserve"> </v>
      </c>
    </row>
    <row r="128" spans="1:16" ht="11.25" customHeight="1">
      <c r="A128" s="96">
        <f t="shared" si="1"/>
        <v>127</v>
      </c>
      <c r="B128" s="97" t="str">
        <f>IF(직접데이타입력!$E133="1",직접데이타입력!$K133," ")</f>
        <v xml:space="preserve"> </v>
      </c>
      <c r="C128" s="97" t="str">
        <f>IF(직접데이타입력!$E133="2",직접데이타입력!$K133," ")</f>
        <v xml:space="preserve"> </v>
      </c>
      <c r="D128" s="97" t="str">
        <f>IF(직접데이타입력!$E133="3",직접데이타입력!$K133," ")</f>
        <v xml:space="preserve"> </v>
      </c>
      <c r="E128" s="97" t="str">
        <f>IF(직접데이타입력!$E133="4",직접데이타입력!$K133," ")</f>
        <v xml:space="preserve"> </v>
      </c>
      <c r="F128" s="97" t="str">
        <f>IF(직접데이타입력!$E133="5",직접데이타입력!$K133," ")</f>
        <v xml:space="preserve"> </v>
      </c>
      <c r="G128" s="97" t="str">
        <f>IF(직접데이타입력!$E133="6",직접데이타입력!$K133," ")</f>
        <v xml:space="preserve"> </v>
      </c>
      <c r="H128" s="97" t="str">
        <f>IF(직접데이타입력!$E133="7",직접데이타입력!$K133," ")</f>
        <v xml:space="preserve"> </v>
      </c>
      <c r="I128" s="97" t="str">
        <f>IF(직접데이타입력!$E133="8",직접데이타입력!$K133," ")</f>
        <v xml:space="preserve"> </v>
      </c>
      <c r="J128" s="97" t="str">
        <f>IF(직접데이타입력!$E133="9",직접데이타입력!$K133," ")</f>
        <v xml:space="preserve"> </v>
      </c>
      <c r="K128" s="97" t="str">
        <f>IF(직접데이타입력!$E133="10",직접데이타입력!$K133," ")</f>
        <v xml:space="preserve"> </v>
      </c>
      <c r="L128" s="97" t="str">
        <f>IF(직접데이타입력!$E133="11",직접데이타입력!$K133," ")</f>
        <v xml:space="preserve"> </v>
      </c>
      <c r="M128" s="97" t="str">
        <f>IF(직접데이타입력!$E133="12",직접데이타입력!$K133," ")</f>
        <v xml:space="preserve"> </v>
      </c>
      <c r="N128" s="97" t="str">
        <f>IF(직접데이타입력!$E133="13",직접데이타입력!$K133," ")</f>
        <v xml:space="preserve"> </v>
      </c>
      <c r="O128" s="97" t="str">
        <f>IF(직접데이타입력!$E133="14",직접데이타입력!$K133," ")</f>
        <v xml:space="preserve"> </v>
      </c>
      <c r="P128" s="97" t="str">
        <f>IF(직접데이타입력!$E133="15",직접데이타입력!$K133," ")</f>
        <v xml:space="preserve"> </v>
      </c>
    </row>
    <row r="129" spans="1:16" ht="11.25" customHeight="1">
      <c r="A129" s="96">
        <f t="shared" si="1"/>
        <v>128</v>
      </c>
      <c r="B129" s="97" t="str">
        <f>IF(직접데이타입력!$E134="1",직접데이타입력!$K134," ")</f>
        <v xml:space="preserve"> </v>
      </c>
      <c r="C129" s="97" t="str">
        <f>IF(직접데이타입력!$E134="2",직접데이타입력!$K134," ")</f>
        <v xml:space="preserve"> </v>
      </c>
      <c r="D129" s="97" t="str">
        <f>IF(직접데이타입력!$E134="3",직접데이타입력!$K134," ")</f>
        <v xml:space="preserve"> </v>
      </c>
      <c r="E129" s="97" t="str">
        <f>IF(직접데이타입력!$E134="4",직접데이타입력!$K134," ")</f>
        <v xml:space="preserve"> </v>
      </c>
      <c r="F129" s="97" t="str">
        <f>IF(직접데이타입력!$E134="5",직접데이타입력!$K134," ")</f>
        <v xml:space="preserve"> </v>
      </c>
      <c r="G129" s="97" t="str">
        <f>IF(직접데이타입력!$E134="6",직접데이타입력!$K134," ")</f>
        <v xml:space="preserve"> </v>
      </c>
      <c r="H129" s="97" t="str">
        <f>IF(직접데이타입력!$E134="7",직접데이타입력!$K134," ")</f>
        <v xml:space="preserve"> </v>
      </c>
      <c r="I129" s="97" t="str">
        <f>IF(직접데이타입력!$E134="8",직접데이타입력!$K134," ")</f>
        <v xml:space="preserve"> </v>
      </c>
      <c r="J129" s="97" t="str">
        <f>IF(직접데이타입력!$E134="9",직접데이타입력!$K134," ")</f>
        <v xml:space="preserve"> </v>
      </c>
      <c r="K129" s="97" t="str">
        <f>IF(직접데이타입력!$E134="10",직접데이타입력!$K134," ")</f>
        <v xml:space="preserve"> </v>
      </c>
      <c r="L129" s="97" t="str">
        <f>IF(직접데이타입력!$E134="11",직접데이타입력!$K134," ")</f>
        <v xml:space="preserve"> </v>
      </c>
      <c r="M129" s="97" t="str">
        <f>IF(직접데이타입력!$E134="12",직접데이타입력!$K134," ")</f>
        <v xml:space="preserve"> </v>
      </c>
      <c r="N129" s="97" t="str">
        <f>IF(직접데이타입력!$E134="13",직접데이타입력!$K134," ")</f>
        <v xml:space="preserve"> </v>
      </c>
      <c r="O129" s="97" t="str">
        <f>IF(직접데이타입력!$E134="14",직접데이타입력!$K134," ")</f>
        <v xml:space="preserve"> </v>
      </c>
      <c r="P129" s="97" t="str">
        <f>IF(직접데이타입력!$E134="15",직접데이타입력!$K134," ")</f>
        <v xml:space="preserve"> </v>
      </c>
    </row>
    <row r="130" spans="1:16" ht="11.25" customHeight="1">
      <c r="A130" s="96">
        <f t="shared" si="1"/>
        <v>129</v>
      </c>
      <c r="B130" s="97" t="str">
        <f>IF(직접데이타입력!$E135="1",직접데이타입력!$K135," ")</f>
        <v xml:space="preserve"> </v>
      </c>
      <c r="C130" s="97" t="str">
        <f>IF(직접데이타입력!$E135="2",직접데이타입력!$K135," ")</f>
        <v xml:space="preserve"> </v>
      </c>
      <c r="D130" s="97" t="str">
        <f>IF(직접데이타입력!$E135="3",직접데이타입력!$K135," ")</f>
        <v xml:space="preserve"> </v>
      </c>
      <c r="E130" s="97" t="str">
        <f>IF(직접데이타입력!$E135="4",직접데이타입력!$K135," ")</f>
        <v xml:space="preserve"> </v>
      </c>
      <c r="F130" s="97" t="str">
        <f>IF(직접데이타입력!$E135="5",직접데이타입력!$K135," ")</f>
        <v xml:space="preserve"> </v>
      </c>
      <c r="G130" s="97" t="str">
        <f>IF(직접데이타입력!$E135="6",직접데이타입력!$K135," ")</f>
        <v xml:space="preserve"> </v>
      </c>
      <c r="H130" s="97" t="str">
        <f>IF(직접데이타입력!$E135="7",직접데이타입력!$K135," ")</f>
        <v xml:space="preserve"> </v>
      </c>
      <c r="I130" s="97" t="str">
        <f>IF(직접데이타입력!$E135="8",직접데이타입력!$K135," ")</f>
        <v xml:space="preserve"> </v>
      </c>
      <c r="J130" s="97" t="str">
        <f>IF(직접데이타입력!$E135="9",직접데이타입력!$K135," ")</f>
        <v xml:space="preserve"> </v>
      </c>
      <c r="K130" s="97" t="str">
        <f>IF(직접데이타입력!$E135="10",직접데이타입력!$K135," ")</f>
        <v xml:space="preserve"> </v>
      </c>
      <c r="L130" s="97" t="str">
        <f>IF(직접데이타입력!$E135="11",직접데이타입력!$K135," ")</f>
        <v xml:space="preserve"> </v>
      </c>
      <c r="M130" s="97" t="str">
        <f>IF(직접데이타입력!$E135="12",직접데이타입력!$K135," ")</f>
        <v xml:space="preserve"> </v>
      </c>
      <c r="N130" s="97" t="str">
        <f>IF(직접데이타입력!$E135="13",직접데이타입력!$K135," ")</f>
        <v xml:space="preserve"> </v>
      </c>
      <c r="O130" s="97" t="str">
        <f>IF(직접데이타입력!$E135="14",직접데이타입력!$K135," ")</f>
        <v xml:space="preserve"> </v>
      </c>
      <c r="P130" s="97" t="str">
        <f>IF(직접데이타입력!$E135="15",직접데이타입력!$K135," ")</f>
        <v xml:space="preserve"> </v>
      </c>
    </row>
    <row r="131" spans="1:16" ht="11.25" customHeight="1">
      <c r="A131" s="96">
        <f t="shared" ref="A131:A194" si="2">ROW()-1</f>
        <v>130</v>
      </c>
      <c r="B131" s="97" t="str">
        <f>IF(직접데이타입력!$E136="1",직접데이타입력!$K136," ")</f>
        <v xml:space="preserve"> </v>
      </c>
      <c r="C131" s="97" t="str">
        <f>IF(직접데이타입력!$E136="2",직접데이타입력!$K136," ")</f>
        <v xml:space="preserve"> </v>
      </c>
      <c r="D131" s="97" t="str">
        <f>IF(직접데이타입력!$E136="3",직접데이타입력!$K136," ")</f>
        <v xml:space="preserve"> </v>
      </c>
      <c r="E131" s="97" t="str">
        <f>IF(직접데이타입력!$E136="4",직접데이타입력!$K136," ")</f>
        <v xml:space="preserve"> </v>
      </c>
      <c r="F131" s="97" t="str">
        <f>IF(직접데이타입력!$E136="5",직접데이타입력!$K136," ")</f>
        <v xml:space="preserve"> </v>
      </c>
      <c r="G131" s="97" t="str">
        <f>IF(직접데이타입력!$E136="6",직접데이타입력!$K136," ")</f>
        <v xml:space="preserve"> </v>
      </c>
      <c r="H131" s="97" t="str">
        <f>IF(직접데이타입력!$E136="7",직접데이타입력!$K136," ")</f>
        <v xml:space="preserve"> </v>
      </c>
      <c r="I131" s="97" t="str">
        <f>IF(직접데이타입력!$E136="8",직접데이타입력!$K136," ")</f>
        <v xml:space="preserve"> </v>
      </c>
      <c r="J131" s="97" t="str">
        <f>IF(직접데이타입력!$E136="9",직접데이타입력!$K136," ")</f>
        <v xml:space="preserve"> </v>
      </c>
      <c r="K131" s="97" t="str">
        <f>IF(직접데이타입력!$E136="10",직접데이타입력!$K136," ")</f>
        <v xml:space="preserve"> </v>
      </c>
      <c r="L131" s="97" t="str">
        <f>IF(직접데이타입력!$E136="11",직접데이타입력!$K136," ")</f>
        <v xml:space="preserve"> </v>
      </c>
      <c r="M131" s="97" t="str">
        <f>IF(직접데이타입력!$E136="12",직접데이타입력!$K136," ")</f>
        <v xml:space="preserve"> </v>
      </c>
      <c r="N131" s="97" t="str">
        <f>IF(직접데이타입력!$E136="13",직접데이타입력!$K136," ")</f>
        <v xml:space="preserve"> </v>
      </c>
      <c r="O131" s="97" t="str">
        <f>IF(직접데이타입력!$E136="14",직접데이타입력!$K136," ")</f>
        <v xml:space="preserve"> </v>
      </c>
      <c r="P131" s="97" t="str">
        <f>IF(직접데이타입력!$E136="15",직접데이타입력!$K136," ")</f>
        <v xml:space="preserve"> </v>
      </c>
    </row>
    <row r="132" spans="1:16" ht="11.25" customHeight="1">
      <c r="A132" s="96">
        <f t="shared" si="2"/>
        <v>131</v>
      </c>
      <c r="B132" s="97" t="str">
        <f>IF(직접데이타입력!$E137="1",직접데이타입력!$K137," ")</f>
        <v xml:space="preserve"> </v>
      </c>
      <c r="C132" s="97" t="str">
        <f>IF(직접데이타입력!$E137="2",직접데이타입력!$K137," ")</f>
        <v xml:space="preserve"> </v>
      </c>
      <c r="D132" s="97" t="str">
        <f>IF(직접데이타입력!$E137="3",직접데이타입력!$K137," ")</f>
        <v xml:space="preserve"> </v>
      </c>
      <c r="E132" s="97" t="str">
        <f>IF(직접데이타입력!$E137="4",직접데이타입력!$K137," ")</f>
        <v xml:space="preserve"> </v>
      </c>
      <c r="F132" s="97" t="str">
        <f>IF(직접데이타입력!$E137="5",직접데이타입력!$K137," ")</f>
        <v xml:space="preserve"> </v>
      </c>
      <c r="G132" s="97" t="str">
        <f>IF(직접데이타입력!$E137="6",직접데이타입력!$K137," ")</f>
        <v xml:space="preserve"> </v>
      </c>
      <c r="H132" s="97" t="str">
        <f>IF(직접데이타입력!$E137="7",직접데이타입력!$K137," ")</f>
        <v xml:space="preserve"> </v>
      </c>
      <c r="I132" s="97" t="str">
        <f>IF(직접데이타입력!$E137="8",직접데이타입력!$K137," ")</f>
        <v xml:space="preserve"> </v>
      </c>
      <c r="J132" s="97" t="str">
        <f>IF(직접데이타입력!$E137="9",직접데이타입력!$K137," ")</f>
        <v xml:space="preserve"> </v>
      </c>
      <c r="K132" s="97" t="str">
        <f>IF(직접데이타입력!$E137="10",직접데이타입력!$K137," ")</f>
        <v xml:space="preserve"> </v>
      </c>
      <c r="L132" s="97" t="str">
        <f>IF(직접데이타입력!$E137="11",직접데이타입력!$K137," ")</f>
        <v xml:space="preserve"> </v>
      </c>
      <c r="M132" s="97" t="str">
        <f>IF(직접데이타입력!$E137="12",직접데이타입력!$K137," ")</f>
        <v xml:space="preserve"> </v>
      </c>
      <c r="N132" s="97" t="str">
        <f>IF(직접데이타입력!$E137="13",직접데이타입력!$K137," ")</f>
        <v xml:space="preserve"> </v>
      </c>
      <c r="O132" s="97" t="str">
        <f>IF(직접데이타입력!$E137="14",직접데이타입력!$K137," ")</f>
        <v xml:space="preserve"> </v>
      </c>
      <c r="P132" s="97" t="str">
        <f>IF(직접데이타입력!$E137="15",직접데이타입력!$K137," ")</f>
        <v xml:space="preserve"> </v>
      </c>
    </row>
    <row r="133" spans="1:16" ht="11.25" customHeight="1">
      <c r="A133" s="96">
        <f t="shared" si="2"/>
        <v>132</v>
      </c>
      <c r="B133" s="97" t="str">
        <f>IF(직접데이타입력!$E138="1",직접데이타입력!$K138," ")</f>
        <v xml:space="preserve"> </v>
      </c>
      <c r="C133" s="97" t="str">
        <f>IF(직접데이타입력!$E138="2",직접데이타입력!$K138," ")</f>
        <v xml:space="preserve"> </v>
      </c>
      <c r="D133" s="97" t="str">
        <f>IF(직접데이타입력!$E138="3",직접데이타입력!$K138," ")</f>
        <v xml:space="preserve"> </v>
      </c>
      <c r="E133" s="97" t="str">
        <f>IF(직접데이타입력!$E138="4",직접데이타입력!$K138," ")</f>
        <v xml:space="preserve"> </v>
      </c>
      <c r="F133" s="97" t="str">
        <f>IF(직접데이타입력!$E138="5",직접데이타입력!$K138," ")</f>
        <v xml:space="preserve"> </v>
      </c>
      <c r="G133" s="97" t="str">
        <f>IF(직접데이타입력!$E138="6",직접데이타입력!$K138," ")</f>
        <v xml:space="preserve"> </v>
      </c>
      <c r="H133" s="97" t="str">
        <f>IF(직접데이타입력!$E138="7",직접데이타입력!$K138," ")</f>
        <v xml:space="preserve"> </v>
      </c>
      <c r="I133" s="97" t="str">
        <f>IF(직접데이타입력!$E138="8",직접데이타입력!$K138," ")</f>
        <v xml:space="preserve"> </v>
      </c>
      <c r="J133" s="97" t="str">
        <f>IF(직접데이타입력!$E138="9",직접데이타입력!$K138," ")</f>
        <v xml:space="preserve"> </v>
      </c>
      <c r="K133" s="97" t="str">
        <f>IF(직접데이타입력!$E138="10",직접데이타입력!$K138," ")</f>
        <v xml:space="preserve"> </v>
      </c>
      <c r="L133" s="97" t="str">
        <f>IF(직접데이타입력!$E138="11",직접데이타입력!$K138," ")</f>
        <v xml:space="preserve"> </v>
      </c>
      <c r="M133" s="97" t="str">
        <f>IF(직접데이타입력!$E138="12",직접데이타입력!$K138," ")</f>
        <v xml:space="preserve"> </v>
      </c>
      <c r="N133" s="97" t="str">
        <f>IF(직접데이타입력!$E138="13",직접데이타입력!$K138," ")</f>
        <v xml:space="preserve"> </v>
      </c>
      <c r="O133" s="97" t="str">
        <f>IF(직접데이타입력!$E138="14",직접데이타입력!$K138," ")</f>
        <v xml:space="preserve"> </v>
      </c>
      <c r="P133" s="97" t="str">
        <f>IF(직접데이타입력!$E138="15",직접데이타입력!$K138," ")</f>
        <v xml:space="preserve"> </v>
      </c>
    </row>
    <row r="134" spans="1:16" ht="11.25" customHeight="1">
      <c r="A134" s="96">
        <f t="shared" si="2"/>
        <v>133</v>
      </c>
      <c r="B134" s="97" t="str">
        <f>IF(직접데이타입력!$E139="1",직접데이타입력!$K139," ")</f>
        <v xml:space="preserve"> </v>
      </c>
      <c r="C134" s="97" t="str">
        <f>IF(직접데이타입력!$E139="2",직접데이타입력!$K139," ")</f>
        <v xml:space="preserve"> </v>
      </c>
      <c r="D134" s="97" t="str">
        <f>IF(직접데이타입력!$E139="3",직접데이타입력!$K139," ")</f>
        <v xml:space="preserve"> </v>
      </c>
      <c r="E134" s="97" t="str">
        <f>IF(직접데이타입력!$E139="4",직접데이타입력!$K139," ")</f>
        <v xml:space="preserve"> </v>
      </c>
      <c r="F134" s="97" t="str">
        <f>IF(직접데이타입력!$E139="5",직접데이타입력!$K139," ")</f>
        <v xml:space="preserve"> </v>
      </c>
      <c r="G134" s="97" t="str">
        <f>IF(직접데이타입력!$E139="6",직접데이타입력!$K139," ")</f>
        <v xml:space="preserve"> </v>
      </c>
      <c r="H134" s="97" t="str">
        <f>IF(직접데이타입력!$E139="7",직접데이타입력!$K139," ")</f>
        <v xml:space="preserve"> </v>
      </c>
      <c r="I134" s="97" t="str">
        <f>IF(직접데이타입력!$E139="8",직접데이타입력!$K139," ")</f>
        <v xml:space="preserve"> </v>
      </c>
      <c r="J134" s="97" t="str">
        <f>IF(직접데이타입력!$E139="9",직접데이타입력!$K139," ")</f>
        <v xml:space="preserve"> </v>
      </c>
      <c r="K134" s="97" t="str">
        <f>IF(직접데이타입력!$E139="10",직접데이타입력!$K139," ")</f>
        <v xml:space="preserve"> </v>
      </c>
      <c r="L134" s="97" t="str">
        <f>IF(직접데이타입력!$E139="11",직접데이타입력!$K139," ")</f>
        <v xml:space="preserve"> </v>
      </c>
      <c r="M134" s="97" t="str">
        <f>IF(직접데이타입력!$E139="12",직접데이타입력!$K139," ")</f>
        <v xml:space="preserve"> </v>
      </c>
      <c r="N134" s="97" t="str">
        <f>IF(직접데이타입력!$E139="13",직접데이타입력!$K139," ")</f>
        <v xml:space="preserve"> </v>
      </c>
      <c r="O134" s="97" t="str">
        <f>IF(직접데이타입력!$E139="14",직접데이타입력!$K139," ")</f>
        <v xml:space="preserve"> </v>
      </c>
      <c r="P134" s="97" t="str">
        <f>IF(직접데이타입력!$E139="15",직접데이타입력!$K139," ")</f>
        <v xml:space="preserve"> </v>
      </c>
    </row>
    <row r="135" spans="1:16" ht="11.25" customHeight="1">
      <c r="A135" s="96">
        <f t="shared" si="2"/>
        <v>134</v>
      </c>
      <c r="B135" s="97" t="str">
        <f>IF(직접데이타입력!$E140="1",직접데이타입력!$K140," ")</f>
        <v xml:space="preserve"> </v>
      </c>
      <c r="C135" s="97" t="str">
        <f>IF(직접데이타입력!$E140="2",직접데이타입력!$K140," ")</f>
        <v xml:space="preserve"> </v>
      </c>
      <c r="D135" s="97" t="str">
        <f>IF(직접데이타입력!$E140="3",직접데이타입력!$K140," ")</f>
        <v xml:space="preserve"> </v>
      </c>
      <c r="E135" s="97" t="str">
        <f>IF(직접데이타입력!$E140="4",직접데이타입력!$K140," ")</f>
        <v xml:space="preserve"> </v>
      </c>
      <c r="F135" s="97" t="str">
        <f>IF(직접데이타입력!$E140="5",직접데이타입력!$K140," ")</f>
        <v xml:space="preserve"> </v>
      </c>
      <c r="G135" s="97" t="str">
        <f>IF(직접데이타입력!$E140="6",직접데이타입력!$K140," ")</f>
        <v xml:space="preserve"> </v>
      </c>
      <c r="H135" s="97" t="str">
        <f>IF(직접데이타입력!$E140="7",직접데이타입력!$K140," ")</f>
        <v xml:space="preserve"> </v>
      </c>
      <c r="I135" s="97" t="str">
        <f>IF(직접데이타입력!$E140="8",직접데이타입력!$K140," ")</f>
        <v xml:space="preserve"> </v>
      </c>
      <c r="J135" s="97" t="str">
        <f>IF(직접데이타입력!$E140="9",직접데이타입력!$K140," ")</f>
        <v xml:space="preserve"> </v>
      </c>
      <c r="K135" s="97" t="str">
        <f>IF(직접데이타입력!$E140="10",직접데이타입력!$K140," ")</f>
        <v xml:space="preserve"> </v>
      </c>
      <c r="L135" s="97" t="str">
        <f>IF(직접데이타입력!$E140="11",직접데이타입력!$K140," ")</f>
        <v xml:space="preserve"> </v>
      </c>
      <c r="M135" s="97" t="str">
        <f>IF(직접데이타입력!$E140="12",직접데이타입력!$K140," ")</f>
        <v xml:space="preserve"> </v>
      </c>
      <c r="N135" s="97" t="str">
        <f>IF(직접데이타입력!$E140="13",직접데이타입력!$K140," ")</f>
        <v xml:space="preserve"> </v>
      </c>
      <c r="O135" s="97" t="str">
        <f>IF(직접데이타입력!$E140="14",직접데이타입력!$K140," ")</f>
        <v xml:space="preserve"> </v>
      </c>
      <c r="P135" s="97" t="str">
        <f>IF(직접데이타입력!$E140="15",직접데이타입력!$K140," ")</f>
        <v xml:space="preserve"> </v>
      </c>
    </row>
    <row r="136" spans="1:16" ht="11.25" customHeight="1">
      <c r="A136" s="96">
        <f t="shared" si="2"/>
        <v>135</v>
      </c>
      <c r="B136" s="97" t="str">
        <f>IF(직접데이타입력!$E141="1",직접데이타입력!$K141," ")</f>
        <v xml:space="preserve"> </v>
      </c>
      <c r="C136" s="97" t="str">
        <f>IF(직접데이타입력!$E141="2",직접데이타입력!$K141," ")</f>
        <v xml:space="preserve"> </v>
      </c>
      <c r="D136" s="97" t="str">
        <f>IF(직접데이타입력!$E141="3",직접데이타입력!$K141," ")</f>
        <v xml:space="preserve"> </v>
      </c>
      <c r="E136" s="97" t="str">
        <f>IF(직접데이타입력!$E141="4",직접데이타입력!$K141," ")</f>
        <v xml:space="preserve"> </v>
      </c>
      <c r="F136" s="97" t="str">
        <f>IF(직접데이타입력!$E141="5",직접데이타입력!$K141," ")</f>
        <v xml:space="preserve"> </v>
      </c>
      <c r="G136" s="97" t="str">
        <f>IF(직접데이타입력!$E141="6",직접데이타입력!$K141," ")</f>
        <v xml:space="preserve"> </v>
      </c>
      <c r="H136" s="97" t="str">
        <f>IF(직접데이타입력!$E141="7",직접데이타입력!$K141," ")</f>
        <v xml:space="preserve"> </v>
      </c>
      <c r="I136" s="97" t="str">
        <f>IF(직접데이타입력!$E141="8",직접데이타입력!$K141," ")</f>
        <v xml:space="preserve"> </v>
      </c>
      <c r="J136" s="97" t="str">
        <f>IF(직접데이타입력!$E141="9",직접데이타입력!$K141," ")</f>
        <v xml:space="preserve"> </v>
      </c>
      <c r="K136" s="97" t="str">
        <f>IF(직접데이타입력!$E141="10",직접데이타입력!$K141," ")</f>
        <v xml:space="preserve"> </v>
      </c>
      <c r="L136" s="97" t="str">
        <f>IF(직접데이타입력!$E141="11",직접데이타입력!$K141," ")</f>
        <v xml:space="preserve"> </v>
      </c>
      <c r="M136" s="97" t="str">
        <f>IF(직접데이타입력!$E141="12",직접데이타입력!$K141," ")</f>
        <v xml:space="preserve"> </v>
      </c>
      <c r="N136" s="97" t="str">
        <f>IF(직접데이타입력!$E141="13",직접데이타입력!$K141," ")</f>
        <v xml:space="preserve"> </v>
      </c>
      <c r="O136" s="97" t="str">
        <f>IF(직접데이타입력!$E141="14",직접데이타입력!$K141," ")</f>
        <v xml:space="preserve"> </v>
      </c>
      <c r="P136" s="97" t="str">
        <f>IF(직접데이타입력!$E141="15",직접데이타입력!$K141," ")</f>
        <v xml:space="preserve"> </v>
      </c>
    </row>
    <row r="137" spans="1:16" ht="11.25" customHeight="1">
      <c r="A137" s="96">
        <f t="shared" si="2"/>
        <v>136</v>
      </c>
      <c r="B137" s="97" t="str">
        <f>IF(직접데이타입력!$E142="1",직접데이타입력!$K142," ")</f>
        <v xml:space="preserve"> </v>
      </c>
      <c r="C137" s="97" t="str">
        <f>IF(직접데이타입력!$E142="2",직접데이타입력!$K142," ")</f>
        <v xml:space="preserve"> </v>
      </c>
      <c r="D137" s="97" t="str">
        <f>IF(직접데이타입력!$E142="3",직접데이타입력!$K142," ")</f>
        <v xml:space="preserve"> </v>
      </c>
      <c r="E137" s="97" t="str">
        <f>IF(직접데이타입력!$E142="4",직접데이타입력!$K142," ")</f>
        <v xml:space="preserve"> </v>
      </c>
      <c r="F137" s="97" t="str">
        <f>IF(직접데이타입력!$E142="5",직접데이타입력!$K142," ")</f>
        <v xml:space="preserve"> </v>
      </c>
      <c r="G137" s="97" t="str">
        <f>IF(직접데이타입력!$E142="6",직접데이타입력!$K142," ")</f>
        <v xml:space="preserve"> </v>
      </c>
      <c r="H137" s="97" t="str">
        <f>IF(직접데이타입력!$E142="7",직접데이타입력!$K142," ")</f>
        <v xml:space="preserve"> </v>
      </c>
      <c r="I137" s="97" t="str">
        <f>IF(직접데이타입력!$E142="8",직접데이타입력!$K142," ")</f>
        <v xml:space="preserve"> </v>
      </c>
      <c r="J137" s="97" t="str">
        <f>IF(직접데이타입력!$E142="9",직접데이타입력!$K142," ")</f>
        <v xml:space="preserve"> </v>
      </c>
      <c r="K137" s="97" t="str">
        <f>IF(직접데이타입력!$E142="10",직접데이타입력!$K142," ")</f>
        <v xml:space="preserve"> </v>
      </c>
      <c r="L137" s="97" t="str">
        <f>IF(직접데이타입력!$E142="11",직접데이타입력!$K142," ")</f>
        <v xml:space="preserve"> </v>
      </c>
      <c r="M137" s="97" t="str">
        <f>IF(직접데이타입력!$E142="12",직접데이타입력!$K142," ")</f>
        <v xml:space="preserve"> </v>
      </c>
      <c r="N137" s="97" t="str">
        <f>IF(직접데이타입력!$E142="13",직접데이타입력!$K142," ")</f>
        <v xml:space="preserve"> </v>
      </c>
      <c r="O137" s="97" t="str">
        <f>IF(직접데이타입력!$E142="14",직접데이타입력!$K142," ")</f>
        <v xml:space="preserve"> </v>
      </c>
      <c r="P137" s="97" t="str">
        <f>IF(직접데이타입력!$E142="15",직접데이타입력!$K142," ")</f>
        <v xml:space="preserve"> </v>
      </c>
    </row>
    <row r="138" spans="1:16" ht="11.25" customHeight="1">
      <c r="A138" s="96">
        <f t="shared" si="2"/>
        <v>137</v>
      </c>
      <c r="B138" s="97" t="str">
        <f>IF(직접데이타입력!$E143="1",직접데이타입력!$K143," ")</f>
        <v xml:space="preserve"> </v>
      </c>
      <c r="C138" s="97" t="str">
        <f>IF(직접데이타입력!$E143="2",직접데이타입력!$K143," ")</f>
        <v xml:space="preserve"> </v>
      </c>
      <c r="D138" s="97" t="str">
        <f>IF(직접데이타입력!$E143="3",직접데이타입력!$K143," ")</f>
        <v xml:space="preserve"> </v>
      </c>
      <c r="E138" s="97" t="str">
        <f>IF(직접데이타입력!$E143="4",직접데이타입력!$K143," ")</f>
        <v xml:space="preserve"> </v>
      </c>
      <c r="F138" s="97" t="str">
        <f>IF(직접데이타입력!$E143="5",직접데이타입력!$K143," ")</f>
        <v xml:space="preserve"> </v>
      </c>
      <c r="G138" s="97" t="str">
        <f>IF(직접데이타입력!$E143="6",직접데이타입력!$K143," ")</f>
        <v xml:space="preserve"> </v>
      </c>
      <c r="H138" s="97" t="str">
        <f>IF(직접데이타입력!$E143="7",직접데이타입력!$K143," ")</f>
        <v xml:space="preserve"> </v>
      </c>
      <c r="I138" s="97" t="str">
        <f>IF(직접데이타입력!$E143="8",직접데이타입력!$K143," ")</f>
        <v xml:space="preserve"> </v>
      </c>
      <c r="J138" s="97" t="str">
        <f>IF(직접데이타입력!$E143="9",직접데이타입력!$K143," ")</f>
        <v xml:space="preserve"> </v>
      </c>
      <c r="K138" s="97" t="str">
        <f>IF(직접데이타입력!$E143="10",직접데이타입력!$K143," ")</f>
        <v xml:space="preserve"> </v>
      </c>
      <c r="L138" s="97" t="str">
        <f>IF(직접데이타입력!$E143="11",직접데이타입력!$K143," ")</f>
        <v xml:space="preserve"> </v>
      </c>
      <c r="M138" s="97" t="str">
        <f>IF(직접데이타입력!$E143="12",직접데이타입력!$K143," ")</f>
        <v xml:space="preserve"> </v>
      </c>
      <c r="N138" s="97" t="str">
        <f>IF(직접데이타입력!$E143="13",직접데이타입력!$K143," ")</f>
        <v xml:space="preserve"> </v>
      </c>
      <c r="O138" s="97" t="str">
        <f>IF(직접데이타입력!$E143="14",직접데이타입력!$K143," ")</f>
        <v xml:space="preserve"> </v>
      </c>
      <c r="P138" s="97" t="str">
        <f>IF(직접데이타입력!$E143="15",직접데이타입력!$K143," ")</f>
        <v xml:space="preserve"> </v>
      </c>
    </row>
    <row r="139" spans="1:16" ht="11.25" customHeight="1">
      <c r="A139" s="96">
        <f t="shared" si="2"/>
        <v>138</v>
      </c>
      <c r="B139" s="97" t="str">
        <f>IF(직접데이타입력!$E144="1",직접데이타입력!$K144," ")</f>
        <v xml:space="preserve"> </v>
      </c>
      <c r="C139" s="97" t="str">
        <f>IF(직접데이타입력!$E144="2",직접데이타입력!$K144," ")</f>
        <v xml:space="preserve"> </v>
      </c>
      <c r="D139" s="97" t="str">
        <f>IF(직접데이타입력!$E144="3",직접데이타입력!$K144," ")</f>
        <v xml:space="preserve"> </v>
      </c>
      <c r="E139" s="97" t="str">
        <f>IF(직접데이타입력!$E144="4",직접데이타입력!$K144," ")</f>
        <v xml:space="preserve"> </v>
      </c>
      <c r="F139" s="97" t="str">
        <f>IF(직접데이타입력!$E144="5",직접데이타입력!$K144," ")</f>
        <v xml:space="preserve"> </v>
      </c>
      <c r="G139" s="97" t="str">
        <f>IF(직접데이타입력!$E144="6",직접데이타입력!$K144," ")</f>
        <v xml:space="preserve"> </v>
      </c>
      <c r="H139" s="97" t="str">
        <f>IF(직접데이타입력!$E144="7",직접데이타입력!$K144," ")</f>
        <v xml:space="preserve"> </v>
      </c>
      <c r="I139" s="97" t="str">
        <f>IF(직접데이타입력!$E144="8",직접데이타입력!$K144," ")</f>
        <v xml:space="preserve"> </v>
      </c>
      <c r="J139" s="97" t="str">
        <f>IF(직접데이타입력!$E144="9",직접데이타입력!$K144," ")</f>
        <v xml:space="preserve"> </v>
      </c>
      <c r="K139" s="97" t="str">
        <f>IF(직접데이타입력!$E144="10",직접데이타입력!$K144," ")</f>
        <v xml:space="preserve"> </v>
      </c>
      <c r="L139" s="97" t="str">
        <f>IF(직접데이타입력!$E144="11",직접데이타입력!$K144," ")</f>
        <v xml:space="preserve"> </v>
      </c>
      <c r="M139" s="97" t="str">
        <f>IF(직접데이타입력!$E144="12",직접데이타입력!$K144," ")</f>
        <v xml:space="preserve"> </v>
      </c>
      <c r="N139" s="97" t="str">
        <f>IF(직접데이타입력!$E144="13",직접데이타입력!$K144," ")</f>
        <v xml:space="preserve"> </v>
      </c>
      <c r="O139" s="97" t="str">
        <f>IF(직접데이타입력!$E144="14",직접데이타입력!$K144," ")</f>
        <v xml:space="preserve"> </v>
      </c>
      <c r="P139" s="97" t="str">
        <f>IF(직접데이타입력!$E144="15",직접데이타입력!$K144," ")</f>
        <v xml:space="preserve"> </v>
      </c>
    </row>
    <row r="140" spans="1:16" ht="11.25" customHeight="1">
      <c r="A140" s="96">
        <f t="shared" si="2"/>
        <v>139</v>
      </c>
      <c r="B140" s="97" t="str">
        <f>IF(직접데이타입력!$E145="1",직접데이타입력!$K145," ")</f>
        <v xml:space="preserve"> </v>
      </c>
      <c r="C140" s="97" t="str">
        <f>IF(직접데이타입력!$E145="2",직접데이타입력!$K145," ")</f>
        <v xml:space="preserve"> </v>
      </c>
      <c r="D140" s="97" t="str">
        <f>IF(직접데이타입력!$E145="3",직접데이타입력!$K145," ")</f>
        <v xml:space="preserve"> </v>
      </c>
      <c r="E140" s="97" t="str">
        <f>IF(직접데이타입력!$E145="4",직접데이타입력!$K145," ")</f>
        <v xml:space="preserve"> </v>
      </c>
      <c r="F140" s="97" t="str">
        <f>IF(직접데이타입력!$E145="5",직접데이타입력!$K145," ")</f>
        <v xml:space="preserve"> </v>
      </c>
      <c r="G140" s="97" t="str">
        <f>IF(직접데이타입력!$E145="6",직접데이타입력!$K145," ")</f>
        <v xml:space="preserve"> </v>
      </c>
      <c r="H140" s="97" t="str">
        <f>IF(직접데이타입력!$E145="7",직접데이타입력!$K145," ")</f>
        <v xml:space="preserve"> </v>
      </c>
      <c r="I140" s="97" t="str">
        <f>IF(직접데이타입력!$E145="8",직접데이타입력!$K145," ")</f>
        <v xml:space="preserve"> </v>
      </c>
      <c r="J140" s="97" t="str">
        <f>IF(직접데이타입력!$E145="9",직접데이타입력!$K145," ")</f>
        <v xml:space="preserve"> </v>
      </c>
      <c r="K140" s="97" t="str">
        <f>IF(직접데이타입력!$E145="10",직접데이타입력!$K145," ")</f>
        <v xml:space="preserve"> </v>
      </c>
      <c r="L140" s="97" t="str">
        <f>IF(직접데이타입력!$E145="11",직접데이타입력!$K145," ")</f>
        <v xml:space="preserve"> </v>
      </c>
      <c r="M140" s="97" t="str">
        <f>IF(직접데이타입력!$E145="12",직접데이타입력!$K145," ")</f>
        <v xml:space="preserve"> </v>
      </c>
      <c r="N140" s="97" t="str">
        <f>IF(직접데이타입력!$E145="13",직접데이타입력!$K145," ")</f>
        <v xml:space="preserve"> </v>
      </c>
      <c r="O140" s="97" t="str">
        <f>IF(직접데이타입력!$E145="14",직접데이타입력!$K145," ")</f>
        <v xml:space="preserve"> </v>
      </c>
      <c r="P140" s="97" t="str">
        <f>IF(직접데이타입력!$E145="15",직접데이타입력!$K145," ")</f>
        <v xml:space="preserve"> </v>
      </c>
    </row>
    <row r="141" spans="1:16" ht="11.25" customHeight="1">
      <c r="A141" s="96">
        <f t="shared" si="2"/>
        <v>140</v>
      </c>
      <c r="B141" s="97" t="str">
        <f>IF(직접데이타입력!$E146="1",직접데이타입력!$K146," ")</f>
        <v xml:space="preserve"> </v>
      </c>
      <c r="C141" s="97" t="str">
        <f>IF(직접데이타입력!$E146="2",직접데이타입력!$K146," ")</f>
        <v xml:space="preserve"> </v>
      </c>
      <c r="D141" s="97" t="str">
        <f>IF(직접데이타입력!$E146="3",직접데이타입력!$K146," ")</f>
        <v xml:space="preserve"> </v>
      </c>
      <c r="E141" s="97" t="str">
        <f>IF(직접데이타입력!$E146="4",직접데이타입력!$K146," ")</f>
        <v xml:space="preserve"> </v>
      </c>
      <c r="F141" s="97" t="str">
        <f>IF(직접데이타입력!$E146="5",직접데이타입력!$K146," ")</f>
        <v xml:space="preserve"> </v>
      </c>
      <c r="G141" s="97" t="str">
        <f>IF(직접데이타입력!$E146="6",직접데이타입력!$K146," ")</f>
        <v xml:space="preserve"> </v>
      </c>
      <c r="H141" s="97" t="str">
        <f>IF(직접데이타입력!$E146="7",직접데이타입력!$K146," ")</f>
        <v xml:space="preserve"> </v>
      </c>
      <c r="I141" s="97" t="str">
        <f>IF(직접데이타입력!$E146="8",직접데이타입력!$K146," ")</f>
        <v xml:space="preserve"> </v>
      </c>
      <c r="J141" s="97" t="str">
        <f>IF(직접데이타입력!$E146="9",직접데이타입력!$K146," ")</f>
        <v xml:space="preserve"> </v>
      </c>
      <c r="K141" s="97" t="str">
        <f>IF(직접데이타입력!$E146="10",직접데이타입력!$K146," ")</f>
        <v xml:space="preserve"> </v>
      </c>
      <c r="L141" s="97" t="str">
        <f>IF(직접데이타입력!$E146="11",직접데이타입력!$K146," ")</f>
        <v xml:space="preserve"> </v>
      </c>
      <c r="M141" s="97" t="str">
        <f>IF(직접데이타입력!$E146="12",직접데이타입력!$K146," ")</f>
        <v xml:space="preserve"> </v>
      </c>
      <c r="N141" s="97" t="str">
        <f>IF(직접데이타입력!$E146="13",직접데이타입력!$K146," ")</f>
        <v xml:space="preserve"> </v>
      </c>
      <c r="O141" s="97" t="str">
        <f>IF(직접데이타입력!$E146="14",직접데이타입력!$K146," ")</f>
        <v xml:space="preserve"> </v>
      </c>
      <c r="P141" s="97" t="str">
        <f>IF(직접데이타입력!$E146="15",직접데이타입력!$K146," ")</f>
        <v xml:space="preserve"> </v>
      </c>
    </row>
    <row r="142" spans="1:16" ht="11.25" customHeight="1">
      <c r="A142" s="96">
        <f t="shared" si="2"/>
        <v>141</v>
      </c>
      <c r="B142" s="97" t="str">
        <f>IF(직접데이타입력!$E147="1",직접데이타입력!$K147," ")</f>
        <v xml:space="preserve"> </v>
      </c>
      <c r="C142" s="97" t="str">
        <f>IF(직접데이타입력!$E147="2",직접데이타입력!$K147," ")</f>
        <v xml:space="preserve"> </v>
      </c>
      <c r="D142" s="97" t="str">
        <f>IF(직접데이타입력!$E147="3",직접데이타입력!$K147," ")</f>
        <v xml:space="preserve"> </v>
      </c>
      <c r="E142" s="97" t="str">
        <f>IF(직접데이타입력!$E147="4",직접데이타입력!$K147," ")</f>
        <v xml:space="preserve"> </v>
      </c>
      <c r="F142" s="97" t="str">
        <f>IF(직접데이타입력!$E147="5",직접데이타입력!$K147," ")</f>
        <v xml:space="preserve"> </v>
      </c>
      <c r="G142" s="97" t="str">
        <f>IF(직접데이타입력!$E147="6",직접데이타입력!$K147," ")</f>
        <v xml:space="preserve"> </v>
      </c>
      <c r="H142" s="97" t="str">
        <f>IF(직접데이타입력!$E147="7",직접데이타입력!$K147," ")</f>
        <v xml:space="preserve"> </v>
      </c>
      <c r="I142" s="97" t="str">
        <f>IF(직접데이타입력!$E147="8",직접데이타입력!$K147," ")</f>
        <v xml:space="preserve"> </v>
      </c>
      <c r="J142" s="97" t="str">
        <f>IF(직접데이타입력!$E147="9",직접데이타입력!$K147," ")</f>
        <v xml:space="preserve"> </v>
      </c>
      <c r="K142" s="97" t="str">
        <f>IF(직접데이타입력!$E147="10",직접데이타입력!$K147," ")</f>
        <v xml:space="preserve"> </v>
      </c>
      <c r="L142" s="97" t="str">
        <f>IF(직접데이타입력!$E147="11",직접데이타입력!$K147," ")</f>
        <v xml:space="preserve"> </v>
      </c>
      <c r="M142" s="97" t="str">
        <f>IF(직접데이타입력!$E147="12",직접데이타입력!$K147," ")</f>
        <v xml:space="preserve"> </v>
      </c>
      <c r="N142" s="97" t="str">
        <f>IF(직접데이타입력!$E147="13",직접데이타입력!$K147," ")</f>
        <v xml:space="preserve"> </v>
      </c>
      <c r="O142" s="97" t="str">
        <f>IF(직접데이타입력!$E147="14",직접데이타입력!$K147," ")</f>
        <v xml:space="preserve"> </v>
      </c>
      <c r="P142" s="97" t="str">
        <f>IF(직접데이타입력!$E147="15",직접데이타입력!$K147," ")</f>
        <v xml:space="preserve"> </v>
      </c>
    </row>
    <row r="143" spans="1:16" ht="11.25" customHeight="1">
      <c r="A143" s="96">
        <f t="shared" si="2"/>
        <v>142</v>
      </c>
      <c r="B143" s="97" t="str">
        <f>IF(직접데이타입력!$E148="1",직접데이타입력!$K148," ")</f>
        <v xml:space="preserve"> </v>
      </c>
      <c r="C143" s="97" t="str">
        <f>IF(직접데이타입력!$E148="2",직접데이타입력!$K148," ")</f>
        <v xml:space="preserve"> </v>
      </c>
      <c r="D143" s="97" t="str">
        <f>IF(직접데이타입력!$E148="3",직접데이타입력!$K148," ")</f>
        <v xml:space="preserve"> </v>
      </c>
      <c r="E143" s="97" t="str">
        <f>IF(직접데이타입력!$E148="4",직접데이타입력!$K148," ")</f>
        <v xml:space="preserve"> </v>
      </c>
      <c r="F143" s="97" t="str">
        <f>IF(직접데이타입력!$E148="5",직접데이타입력!$K148," ")</f>
        <v xml:space="preserve"> </v>
      </c>
      <c r="G143" s="97" t="str">
        <f>IF(직접데이타입력!$E148="6",직접데이타입력!$K148," ")</f>
        <v xml:space="preserve"> </v>
      </c>
      <c r="H143" s="97" t="str">
        <f>IF(직접데이타입력!$E148="7",직접데이타입력!$K148," ")</f>
        <v xml:space="preserve"> </v>
      </c>
      <c r="I143" s="97" t="str">
        <f>IF(직접데이타입력!$E148="8",직접데이타입력!$K148," ")</f>
        <v xml:space="preserve"> </v>
      </c>
      <c r="J143" s="97" t="str">
        <f>IF(직접데이타입력!$E148="9",직접데이타입력!$K148," ")</f>
        <v xml:space="preserve"> </v>
      </c>
      <c r="K143" s="97" t="str">
        <f>IF(직접데이타입력!$E148="10",직접데이타입력!$K148," ")</f>
        <v xml:space="preserve"> </v>
      </c>
      <c r="L143" s="97" t="str">
        <f>IF(직접데이타입력!$E148="11",직접데이타입력!$K148," ")</f>
        <v xml:space="preserve"> </v>
      </c>
      <c r="M143" s="97" t="str">
        <f>IF(직접데이타입력!$E148="12",직접데이타입력!$K148," ")</f>
        <v xml:space="preserve"> </v>
      </c>
      <c r="N143" s="97" t="str">
        <f>IF(직접데이타입력!$E148="13",직접데이타입력!$K148," ")</f>
        <v xml:space="preserve"> </v>
      </c>
      <c r="O143" s="97" t="str">
        <f>IF(직접데이타입력!$E148="14",직접데이타입력!$K148," ")</f>
        <v xml:space="preserve"> </v>
      </c>
      <c r="P143" s="97" t="str">
        <f>IF(직접데이타입력!$E148="15",직접데이타입력!$K148," ")</f>
        <v xml:space="preserve"> </v>
      </c>
    </row>
    <row r="144" spans="1:16" ht="11.25" customHeight="1">
      <c r="A144" s="96">
        <f t="shared" si="2"/>
        <v>143</v>
      </c>
      <c r="B144" s="97" t="str">
        <f>IF(직접데이타입력!$E149="1",직접데이타입력!$K149," ")</f>
        <v xml:space="preserve"> </v>
      </c>
      <c r="C144" s="97" t="str">
        <f>IF(직접데이타입력!$E149="2",직접데이타입력!$K149," ")</f>
        <v xml:space="preserve"> </v>
      </c>
      <c r="D144" s="97" t="str">
        <f>IF(직접데이타입력!$E149="3",직접데이타입력!$K149," ")</f>
        <v xml:space="preserve"> </v>
      </c>
      <c r="E144" s="97" t="str">
        <f>IF(직접데이타입력!$E149="4",직접데이타입력!$K149," ")</f>
        <v xml:space="preserve"> </v>
      </c>
      <c r="F144" s="97" t="str">
        <f>IF(직접데이타입력!$E149="5",직접데이타입력!$K149," ")</f>
        <v xml:space="preserve"> </v>
      </c>
      <c r="G144" s="97" t="str">
        <f>IF(직접데이타입력!$E149="6",직접데이타입력!$K149," ")</f>
        <v xml:space="preserve"> </v>
      </c>
      <c r="H144" s="97" t="str">
        <f>IF(직접데이타입력!$E149="7",직접데이타입력!$K149," ")</f>
        <v xml:space="preserve"> </v>
      </c>
      <c r="I144" s="97" t="str">
        <f>IF(직접데이타입력!$E149="8",직접데이타입력!$K149," ")</f>
        <v xml:space="preserve"> </v>
      </c>
      <c r="J144" s="97" t="str">
        <f>IF(직접데이타입력!$E149="9",직접데이타입력!$K149," ")</f>
        <v xml:space="preserve"> </v>
      </c>
      <c r="K144" s="97" t="str">
        <f>IF(직접데이타입력!$E149="10",직접데이타입력!$K149," ")</f>
        <v xml:space="preserve"> </v>
      </c>
      <c r="L144" s="97" t="str">
        <f>IF(직접데이타입력!$E149="11",직접데이타입력!$K149," ")</f>
        <v xml:space="preserve"> </v>
      </c>
      <c r="M144" s="97" t="str">
        <f>IF(직접데이타입력!$E149="12",직접데이타입력!$K149," ")</f>
        <v xml:space="preserve"> </v>
      </c>
      <c r="N144" s="97" t="str">
        <f>IF(직접데이타입력!$E149="13",직접데이타입력!$K149," ")</f>
        <v xml:space="preserve"> </v>
      </c>
      <c r="O144" s="97" t="str">
        <f>IF(직접데이타입력!$E149="14",직접데이타입력!$K149," ")</f>
        <v xml:space="preserve"> </v>
      </c>
      <c r="P144" s="97" t="str">
        <f>IF(직접데이타입력!$E149="15",직접데이타입력!$K149," ")</f>
        <v xml:space="preserve"> </v>
      </c>
    </row>
    <row r="145" spans="1:16" ht="11.25" customHeight="1">
      <c r="A145" s="96">
        <f t="shared" si="2"/>
        <v>144</v>
      </c>
      <c r="B145" s="97" t="str">
        <f>IF(직접데이타입력!$E150="1",직접데이타입력!$K150," ")</f>
        <v xml:space="preserve"> </v>
      </c>
      <c r="C145" s="97" t="str">
        <f>IF(직접데이타입력!$E150="2",직접데이타입력!$K150," ")</f>
        <v xml:space="preserve"> </v>
      </c>
      <c r="D145" s="97" t="str">
        <f>IF(직접데이타입력!$E150="3",직접데이타입력!$K150," ")</f>
        <v xml:space="preserve"> </v>
      </c>
      <c r="E145" s="97" t="str">
        <f>IF(직접데이타입력!$E150="4",직접데이타입력!$K150," ")</f>
        <v xml:space="preserve"> </v>
      </c>
      <c r="F145" s="97" t="str">
        <f>IF(직접데이타입력!$E150="5",직접데이타입력!$K150," ")</f>
        <v xml:space="preserve"> </v>
      </c>
      <c r="G145" s="97" t="str">
        <f>IF(직접데이타입력!$E150="6",직접데이타입력!$K150," ")</f>
        <v xml:space="preserve"> </v>
      </c>
      <c r="H145" s="97" t="str">
        <f>IF(직접데이타입력!$E150="7",직접데이타입력!$K150," ")</f>
        <v xml:space="preserve"> </v>
      </c>
      <c r="I145" s="97" t="str">
        <f>IF(직접데이타입력!$E150="8",직접데이타입력!$K150," ")</f>
        <v xml:space="preserve"> </v>
      </c>
      <c r="J145" s="97" t="str">
        <f>IF(직접데이타입력!$E150="9",직접데이타입력!$K150," ")</f>
        <v xml:space="preserve"> </v>
      </c>
      <c r="K145" s="97" t="str">
        <f>IF(직접데이타입력!$E150="10",직접데이타입력!$K150," ")</f>
        <v xml:space="preserve"> </v>
      </c>
      <c r="L145" s="97" t="str">
        <f>IF(직접데이타입력!$E150="11",직접데이타입력!$K150," ")</f>
        <v xml:space="preserve"> </v>
      </c>
      <c r="M145" s="97" t="str">
        <f>IF(직접데이타입력!$E150="12",직접데이타입력!$K150," ")</f>
        <v xml:space="preserve"> </v>
      </c>
      <c r="N145" s="97" t="str">
        <f>IF(직접데이타입력!$E150="13",직접데이타입력!$K150," ")</f>
        <v xml:space="preserve"> </v>
      </c>
      <c r="O145" s="97" t="str">
        <f>IF(직접데이타입력!$E150="14",직접데이타입력!$K150," ")</f>
        <v xml:space="preserve"> </v>
      </c>
      <c r="P145" s="97" t="str">
        <f>IF(직접데이타입력!$E150="15",직접데이타입력!$K150," ")</f>
        <v xml:space="preserve"> </v>
      </c>
    </row>
    <row r="146" spans="1:16" ht="11.25" customHeight="1">
      <c r="A146" s="96">
        <f t="shared" si="2"/>
        <v>145</v>
      </c>
      <c r="B146" s="97" t="str">
        <f>IF(직접데이타입력!$E151="1",직접데이타입력!$K151," ")</f>
        <v xml:space="preserve"> </v>
      </c>
      <c r="C146" s="97" t="str">
        <f>IF(직접데이타입력!$E151="2",직접데이타입력!$K151," ")</f>
        <v xml:space="preserve"> </v>
      </c>
      <c r="D146" s="97" t="str">
        <f>IF(직접데이타입력!$E151="3",직접데이타입력!$K151," ")</f>
        <v xml:space="preserve"> </v>
      </c>
      <c r="E146" s="97" t="str">
        <f>IF(직접데이타입력!$E151="4",직접데이타입력!$K151," ")</f>
        <v xml:space="preserve"> </v>
      </c>
      <c r="F146" s="97" t="str">
        <f>IF(직접데이타입력!$E151="5",직접데이타입력!$K151," ")</f>
        <v xml:space="preserve"> </v>
      </c>
      <c r="G146" s="97" t="str">
        <f>IF(직접데이타입력!$E151="6",직접데이타입력!$K151," ")</f>
        <v xml:space="preserve"> </v>
      </c>
      <c r="H146" s="97" t="str">
        <f>IF(직접데이타입력!$E151="7",직접데이타입력!$K151," ")</f>
        <v xml:space="preserve"> </v>
      </c>
      <c r="I146" s="97" t="str">
        <f>IF(직접데이타입력!$E151="8",직접데이타입력!$K151," ")</f>
        <v xml:space="preserve"> </v>
      </c>
      <c r="J146" s="97" t="str">
        <f>IF(직접데이타입력!$E151="9",직접데이타입력!$K151," ")</f>
        <v xml:space="preserve"> </v>
      </c>
      <c r="K146" s="97" t="str">
        <f>IF(직접데이타입력!$E151="10",직접데이타입력!$K151," ")</f>
        <v xml:space="preserve"> </v>
      </c>
      <c r="L146" s="97" t="str">
        <f>IF(직접데이타입력!$E151="11",직접데이타입력!$K151," ")</f>
        <v xml:space="preserve"> </v>
      </c>
      <c r="M146" s="97" t="str">
        <f>IF(직접데이타입력!$E151="12",직접데이타입력!$K151," ")</f>
        <v xml:space="preserve"> </v>
      </c>
      <c r="N146" s="97" t="str">
        <f>IF(직접데이타입력!$E151="13",직접데이타입력!$K151," ")</f>
        <v xml:space="preserve"> </v>
      </c>
      <c r="O146" s="97" t="str">
        <f>IF(직접데이타입력!$E151="14",직접데이타입력!$K151," ")</f>
        <v xml:space="preserve"> </v>
      </c>
      <c r="P146" s="97" t="str">
        <f>IF(직접데이타입력!$E151="15",직접데이타입력!$K151," ")</f>
        <v xml:space="preserve"> </v>
      </c>
    </row>
    <row r="147" spans="1:16" ht="11.25" customHeight="1">
      <c r="A147" s="96">
        <f t="shared" si="2"/>
        <v>146</v>
      </c>
      <c r="B147" s="97" t="str">
        <f>IF(직접데이타입력!$E152="1",직접데이타입력!$K152," ")</f>
        <v xml:space="preserve"> </v>
      </c>
      <c r="C147" s="97" t="str">
        <f>IF(직접데이타입력!$E152="2",직접데이타입력!$K152," ")</f>
        <v xml:space="preserve"> </v>
      </c>
      <c r="D147" s="97" t="str">
        <f>IF(직접데이타입력!$E152="3",직접데이타입력!$K152," ")</f>
        <v xml:space="preserve"> </v>
      </c>
      <c r="E147" s="97" t="str">
        <f>IF(직접데이타입력!$E152="4",직접데이타입력!$K152," ")</f>
        <v xml:space="preserve"> </v>
      </c>
      <c r="F147" s="97" t="str">
        <f>IF(직접데이타입력!$E152="5",직접데이타입력!$K152," ")</f>
        <v xml:space="preserve"> </v>
      </c>
      <c r="G147" s="97" t="str">
        <f>IF(직접데이타입력!$E152="6",직접데이타입력!$K152," ")</f>
        <v xml:space="preserve"> </v>
      </c>
      <c r="H147" s="97" t="str">
        <f>IF(직접데이타입력!$E152="7",직접데이타입력!$K152," ")</f>
        <v xml:space="preserve"> </v>
      </c>
      <c r="I147" s="97" t="str">
        <f>IF(직접데이타입력!$E152="8",직접데이타입력!$K152," ")</f>
        <v xml:space="preserve"> </v>
      </c>
      <c r="J147" s="97" t="str">
        <f>IF(직접데이타입력!$E152="9",직접데이타입력!$K152," ")</f>
        <v xml:space="preserve"> </v>
      </c>
      <c r="K147" s="97" t="str">
        <f>IF(직접데이타입력!$E152="10",직접데이타입력!$K152," ")</f>
        <v xml:space="preserve"> </v>
      </c>
      <c r="L147" s="97" t="str">
        <f>IF(직접데이타입력!$E152="11",직접데이타입력!$K152," ")</f>
        <v xml:space="preserve"> </v>
      </c>
      <c r="M147" s="97" t="str">
        <f>IF(직접데이타입력!$E152="12",직접데이타입력!$K152," ")</f>
        <v xml:space="preserve"> </v>
      </c>
      <c r="N147" s="97" t="str">
        <f>IF(직접데이타입력!$E152="13",직접데이타입력!$K152," ")</f>
        <v xml:space="preserve"> </v>
      </c>
      <c r="O147" s="97" t="str">
        <f>IF(직접데이타입력!$E152="14",직접데이타입력!$K152," ")</f>
        <v xml:space="preserve"> </v>
      </c>
      <c r="P147" s="97" t="str">
        <f>IF(직접데이타입력!$E152="15",직접데이타입력!$K152," ")</f>
        <v xml:space="preserve"> </v>
      </c>
    </row>
    <row r="148" spans="1:16" ht="11.25" customHeight="1">
      <c r="A148" s="96">
        <f t="shared" si="2"/>
        <v>147</v>
      </c>
      <c r="B148" s="97" t="str">
        <f>IF(직접데이타입력!$E153="1",직접데이타입력!$K153," ")</f>
        <v xml:space="preserve"> </v>
      </c>
      <c r="C148" s="97" t="str">
        <f>IF(직접데이타입력!$E153="2",직접데이타입력!$K153," ")</f>
        <v xml:space="preserve"> </v>
      </c>
      <c r="D148" s="97" t="str">
        <f>IF(직접데이타입력!$E153="3",직접데이타입력!$K153," ")</f>
        <v xml:space="preserve"> </v>
      </c>
      <c r="E148" s="97" t="str">
        <f>IF(직접데이타입력!$E153="4",직접데이타입력!$K153," ")</f>
        <v xml:space="preserve"> </v>
      </c>
      <c r="F148" s="97" t="str">
        <f>IF(직접데이타입력!$E153="5",직접데이타입력!$K153," ")</f>
        <v xml:space="preserve"> </v>
      </c>
      <c r="G148" s="97" t="str">
        <f>IF(직접데이타입력!$E153="6",직접데이타입력!$K153," ")</f>
        <v xml:space="preserve"> </v>
      </c>
      <c r="H148" s="97" t="str">
        <f>IF(직접데이타입력!$E153="7",직접데이타입력!$K153," ")</f>
        <v xml:space="preserve"> </v>
      </c>
      <c r="I148" s="97" t="str">
        <f>IF(직접데이타입력!$E153="8",직접데이타입력!$K153," ")</f>
        <v xml:space="preserve"> </v>
      </c>
      <c r="J148" s="97" t="str">
        <f>IF(직접데이타입력!$E153="9",직접데이타입력!$K153," ")</f>
        <v xml:space="preserve"> </v>
      </c>
      <c r="K148" s="97" t="str">
        <f>IF(직접데이타입력!$E153="10",직접데이타입력!$K153," ")</f>
        <v xml:space="preserve"> </v>
      </c>
      <c r="L148" s="97" t="str">
        <f>IF(직접데이타입력!$E153="11",직접데이타입력!$K153," ")</f>
        <v xml:space="preserve"> </v>
      </c>
      <c r="M148" s="97" t="str">
        <f>IF(직접데이타입력!$E153="12",직접데이타입력!$K153," ")</f>
        <v xml:space="preserve"> </v>
      </c>
      <c r="N148" s="97" t="str">
        <f>IF(직접데이타입력!$E153="13",직접데이타입력!$K153," ")</f>
        <v xml:space="preserve"> </v>
      </c>
      <c r="O148" s="97" t="str">
        <f>IF(직접데이타입력!$E153="14",직접데이타입력!$K153," ")</f>
        <v xml:space="preserve"> </v>
      </c>
      <c r="P148" s="97" t="str">
        <f>IF(직접데이타입력!$E153="15",직접데이타입력!$K153," ")</f>
        <v xml:space="preserve"> </v>
      </c>
    </row>
    <row r="149" spans="1:16" ht="11.25" customHeight="1">
      <c r="A149" s="96">
        <f t="shared" si="2"/>
        <v>148</v>
      </c>
      <c r="B149" s="97" t="str">
        <f>IF(직접데이타입력!$E154="1",직접데이타입력!$K154," ")</f>
        <v xml:space="preserve"> </v>
      </c>
      <c r="C149" s="97" t="str">
        <f>IF(직접데이타입력!$E154="2",직접데이타입력!$K154," ")</f>
        <v xml:space="preserve"> </v>
      </c>
      <c r="D149" s="97" t="str">
        <f>IF(직접데이타입력!$E154="3",직접데이타입력!$K154," ")</f>
        <v xml:space="preserve"> </v>
      </c>
      <c r="E149" s="97" t="str">
        <f>IF(직접데이타입력!$E154="4",직접데이타입력!$K154," ")</f>
        <v xml:space="preserve"> </v>
      </c>
      <c r="F149" s="97" t="str">
        <f>IF(직접데이타입력!$E154="5",직접데이타입력!$K154," ")</f>
        <v xml:space="preserve"> </v>
      </c>
      <c r="G149" s="97" t="str">
        <f>IF(직접데이타입력!$E154="6",직접데이타입력!$K154," ")</f>
        <v xml:space="preserve"> </v>
      </c>
      <c r="H149" s="97" t="str">
        <f>IF(직접데이타입력!$E154="7",직접데이타입력!$K154," ")</f>
        <v xml:space="preserve"> </v>
      </c>
      <c r="I149" s="97" t="str">
        <f>IF(직접데이타입력!$E154="8",직접데이타입력!$K154," ")</f>
        <v xml:space="preserve"> </v>
      </c>
      <c r="J149" s="97" t="str">
        <f>IF(직접데이타입력!$E154="9",직접데이타입력!$K154," ")</f>
        <v xml:space="preserve"> </v>
      </c>
      <c r="K149" s="97" t="str">
        <f>IF(직접데이타입력!$E154="10",직접데이타입력!$K154," ")</f>
        <v xml:space="preserve"> </v>
      </c>
      <c r="L149" s="97" t="str">
        <f>IF(직접데이타입력!$E154="11",직접데이타입력!$K154," ")</f>
        <v xml:space="preserve"> </v>
      </c>
      <c r="M149" s="97" t="str">
        <f>IF(직접데이타입력!$E154="12",직접데이타입력!$K154," ")</f>
        <v xml:space="preserve"> </v>
      </c>
      <c r="N149" s="97" t="str">
        <f>IF(직접데이타입력!$E154="13",직접데이타입력!$K154," ")</f>
        <v xml:space="preserve"> </v>
      </c>
      <c r="O149" s="97" t="str">
        <f>IF(직접데이타입력!$E154="14",직접데이타입력!$K154," ")</f>
        <v xml:space="preserve"> </v>
      </c>
      <c r="P149" s="97" t="str">
        <f>IF(직접데이타입력!$E154="15",직접데이타입력!$K154," ")</f>
        <v xml:space="preserve"> </v>
      </c>
    </row>
    <row r="150" spans="1:16" ht="11.25" customHeight="1">
      <c r="A150" s="96">
        <f t="shared" si="2"/>
        <v>149</v>
      </c>
      <c r="B150" s="97" t="str">
        <f>IF(직접데이타입력!$E155="1",직접데이타입력!$K155," ")</f>
        <v xml:space="preserve"> </v>
      </c>
      <c r="C150" s="97" t="str">
        <f>IF(직접데이타입력!$E155="2",직접데이타입력!$K155," ")</f>
        <v xml:space="preserve"> </v>
      </c>
      <c r="D150" s="97" t="str">
        <f>IF(직접데이타입력!$E155="3",직접데이타입력!$K155," ")</f>
        <v xml:space="preserve"> </v>
      </c>
      <c r="E150" s="97" t="str">
        <f>IF(직접데이타입력!$E155="4",직접데이타입력!$K155," ")</f>
        <v xml:space="preserve"> </v>
      </c>
      <c r="F150" s="97" t="str">
        <f>IF(직접데이타입력!$E155="5",직접데이타입력!$K155," ")</f>
        <v xml:space="preserve"> </v>
      </c>
      <c r="G150" s="97" t="str">
        <f>IF(직접데이타입력!$E155="6",직접데이타입력!$K155," ")</f>
        <v xml:space="preserve"> </v>
      </c>
      <c r="H150" s="97" t="str">
        <f>IF(직접데이타입력!$E155="7",직접데이타입력!$K155," ")</f>
        <v xml:space="preserve"> </v>
      </c>
      <c r="I150" s="97" t="str">
        <f>IF(직접데이타입력!$E155="8",직접데이타입력!$K155," ")</f>
        <v xml:space="preserve"> </v>
      </c>
      <c r="J150" s="97" t="str">
        <f>IF(직접데이타입력!$E155="9",직접데이타입력!$K155," ")</f>
        <v xml:space="preserve"> </v>
      </c>
      <c r="K150" s="97" t="str">
        <f>IF(직접데이타입력!$E155="10",직접데이타입력!$K155," ")</f>
        <v xml:space="preserve"> </v>
      </c>
      <c r="L150" s="97" t="str">
        <f>IF(직접데이타입력!$E155="11",직접데이타입력!$K155," ")</f>
        <v xml:space="preserve"> </v>
      </c>
      <c r="M150" s="97" t="str">
        <f>IF(직접데이타입력!$E155="12",직접데이타입력!$K155," ")</f>
        <v xml:space="preserve"> </v>
      </c>
      <c r="N150" s="97" t="str">
        <f>IF(직접데이타입력!$E155="13",직접데이타입력!$K155," ")</f>
        <v xml:space="preserve"> </v>
      </c>
      <c r="O150" s="97" t="str">
        <f>IF(직접데이타입력!$E155="14",직접데이타입력!$K155," ")</f>
        <v xml:space="preserve"> </v>
      </c>
      <c r="P150" s="97" t="str">
        <f>IF(직접데이타입력!$E155="15",직접데이타입력!$K155," ")</f>
        <v xml:space="preserve"> </v>
      </c>
    </row>
    <row r="151" spans="1:16" ht="11.25" customHeight="1">
      <c r="A151" s="96">
        <f t="shared" si="2"/>
        <v>150</v>
      </c>
      <c r="B151" s="97" t="str">
        <f>IF(직접데이타입력!$E156="1",직접데이타입력!$K156," ")</f>
        <v xml:space="preserve"> </v>
      </c>
      <c r="C151" s="97" t="str">
        <f>IF(직접데이타입력!$E156="2",직접데이타입력!$K156," ")</f>
        <v xml:space="preserve"> </v>
      </c>
      <c r="D151" s="97" t="str">
        <f>IF(직접데이타입력!$E156="3",직접데이타입력!$K156," ")</f>
        <v xml:space="preserve"> </v>
      </c>
      <c r="E151" s="97" t="str">
        <f>IF(직접데이타입력!$E156="4",직접데이타입력!$K156," ")</f>
        <v xml:space="preserve"> </v>
      </c>
      <c r="F151" s="97" t="str">
        <f>IF(직접데이타입력!$E156="5",직접데이타입력!$K156," ")</f>
        <v xml:space="preserve"> </v>
      </c>
      <c r="G151" s="97" t="str">
        <f>IF(직접데이타입력!$E156="6",직접데이타입력!$K156," ")</f>
        <v xml:space="preserve"> </v>
      </c>
      <c r="H151" s="97" t="str">
        <f>IF(직접데이타입력!$E156="7",직접데이타입력!$K156," ")</f>
        <v xml:space="preserve"> </v>
      </c>
      <c r="I151" s="97" t="str">
        <f>IF(직접데이타입력!$E156="8",직접데이타입력!$K156," ")</f>
        <v xml:space="preserve"> </v>
      </c>
      <c r="J151" s="97" t="str">
        <f>IF(직접데이타입력!$E156="9",직접데이타입력!$K156," ")</f>
        <v xml:space="preserve"> </v>
      </c>
      <c r="K151" s="97" t="str">
        <f>IF(직접데이타입력!$E156="10",직접데이타입력!$K156," ")</f>
        <v xml:space="preserve"> </v>
      </c>
      <c r="L151" s="97" t="str">
        <f>IF(직접데이타입력!$E156="11",직접데이타입력!$K156," ")</f>
        <v xml:space="preserve"> </v>
      </c>
      <c r="M151" s="97" t="str">
        <f>IF(직접데이타입력!$E156="12",직접데이타입력!$K156," ")</f>
        <v xml:space="preserve"> </v>
      </c>
      <c r="N151" s="97" t="str">
        <f>IF(직접데이타입력!$E156="13",직접데이타입력!$K156," ")</f>
        <v xml:space="preserve"> </v>
      </c>
      <c r="O151" s="97" t="str">
        <f>IF(직접데이타입력!$E156="14",직접데이타입력!$K156," ")</f>
        <v xml:space="preserve"> </v>
      </c>
      <c r="P151" s="97" t="str">
        <f>IF(직접데이타입력!$E156="15",직접데이타입력!$K156," ")</f>
        <v xml:space="preserve"> </v>
      </c>
    </row>
    <row r="152" spans="1:16" ht="11.25" customHeight="1">
      <c r="A152" s="96">
        <f t="shared" si="2"/>
        <v>151</v>
      </c>
      <c r="B152" s="97" t="str">
        <f>IF(직접데이타입력!$E157="1",직접데이타입력!$K157," ")</f>
        <v xml:space="preserve"> </v>
      </c>
      <c r="C152" s="97" t="str">
        <f>IF(직접데이타입력!$E157="2",직접데이타입력!$K157," ")</f>
        <v xml:space="preserve"> </v>
      </c>
      <c r="D152" s="97" t="str">
        <f>IF(직접데이타입력!$E157="3",직접데이타입력!$K157," ")</f>
        <v xml:space="preserve"> </v>
      </c>
      <c r="E152" s="97" t="str">
        <f>IF(직접데이타입력!$E157="4",직접데이타입력!$K157," ")</f>
        <v xml:space="preserve"> </v>
      </c>
      <c r="F152" s="97" t="str">
        <f>IF(직접데이타입력!$E157="5",직접데이타입력!$K157," ")</f>
        <v xml:space="preserve"> </v>
      </c>
      <c r="G152" s="97" t="str">
        <f>IF(직접데이타입력!$E157="6",직접데이타입력!$K157," ")</f>
        <v xml:space="preserve"> </v>
      </c>
      <c r="H152" s="97" t="str">
        <f>IF(직접데이타입력!$E157="7",직접데이타입력!$K157," ")</f>
        <v xml:space="preserve"> </v>
      </c>
      <c r="I152" s="97" t="str">
        <f>IF(직접데이타입력!$E157="8",직접데이타입력!$K157," ")</f>
        <v xml:space="preserve"> </v>
      </c>
      <c r="J152" s="97" t="str">
        <f>IF(직접데이타입력!$E157="9",직접데이타입력!$K157," ")</f>
        <v xml:space="preserve"> </v>
      </c>
      <c r="K152" s="97" t="str">
        <f>IF(직접데이타입력!$E157="10",직접데이타입력!$K157," ")</f>
        <v xml:space="preserve"> </v>
      </c>
      <c r="L152" s="97" t="str">
        <f>IF(직접데이타입력!$E157="11",직접데이타입력!$K157," ")</f>
        <v xml:space="preserve"> </v>
      </c>
      <c r="M152" s="97" t="str">
        <f>IF(직접데이타입력!$E157="12",직접데이타입력!$K157," ")</f>
        <v xml:space="preserve"> </v>
      </c>
      <c r="N152" s="97" t="str">
        <f>IF(직접데이타입력!$E157="13",직접데이타입력!$K157," ")</f>
        <v xml:space="preserve"> </v>
      </c>
      <c r="O152" s="97" t="str">
        <f>IF(직접데이타입력!$E157="14",직접데이타입력!$K157," ")</f>
        <v xml:space="preserve"> </v>
      </c>
      <c r="P152" s="97" t="str">
        <f>IF(직접데이타입력!$E157="15",직접데이타입력!$K157," ")</f>
        <v xml:space="preserve"> </v>
      </c>
    </row>
    <row r="153" spans="1:16" ht="11.25" customHeight="1">
      <c r="A153" s="96">
        <f t="shared" si="2"/>
        <v>152</v>
      </c>
      <c r="B153" s="97" t="str">
        <f>IF(직접데이타입력!$E158="1",직접데이타입력!$K158," ")</f>
        <v xml:space="preserve"> </v>
      </c>
      <c r="C153" s="97" t="str">
        <f>IF(직접데이타입력!$E158="2",직접데이타입력!$K158," ")</f>
        <v xml:space="preserve"> </v>
      </c>
      <c r="D153" s="97" t="str">
        <f>IF(직접데이타입력!$E158="3",직접데이타입력!$K158," ")</f>
        <v xml:space="preserve"> </v>
      </c>
      <c r="E153" s="97" t="str">
        <f>IF(직접데이타입력!$E158="4",직접데이타입력!$K158," ")</f>
        <v xml:space="preserve"> </v>
      </c>
      <c r="F153" s="97" t="str">
        <f>IF(직접데이타입력!$E158="5",직접데이타입력!$K158," ")</f>
        <v xml:space="preserve"> </v>
      </c>
      <c r="G153" s="97" t="str">
        <f>IF(직접데이타입력!$E158="6",직접데이타입력!$K158," ")</f>
        <v xml:space="preserve"> </v>
      </c>
      <c r="H153" s="97" t="str">
        <f>IF(직접데이타입력!$E158="7",직접데이타입력!$K158," ")</f>
        <v xml:space="preserve"> </v>
      </c>
      <c r="I153" s="97" t="str">
        <f>IF(직접데이타입력!$E158="8",직접데이타입력!$K158," ")</f>
        <v xml:space="preserve"> </v>
      </c>
      <c r="J153" s="97" t="str">
        <f>IF(직접데이타입력!$E158="9",직접데이타입력!$K158," ")</f>
        <v xml:space="preserve"> </v>
      </c>
      <c r="K153" s="97" t="str">
        <f>IF(직접데이타입력!$E158="10",직접데이타입력!$K158," ")</f>
        <v xml:space="preserve"> </v>
      </c>
      <c r="L153" s="97" t="str">
        <f>IF(직접데이타입력!$E158="11",직접데이타입력!$K158," ")</f>
        <v xml:space="preserve"> </v>
      </c>
      <c r="M153" s="97" t="str">
        <f>IF(직접데이타입력!$E158="12",직접데이타입력!$K158," ")</f>
        <v xml:space="preserve"> </v>
      </c>
      <c r="N153" s="97" t="str">
        <f>IF(직접데이타입력!$E158="13",직접데이타입력!$K158," ")</f>
        <v xml:space="preserve"> </v>
      </c>
      <c r="O153" s="97" t="str">
        <f>IF(직접데이타입력!$E158="14",직접데이타입력!$K158," ")</f>
        <v xml:space="preserve"> </v>
      </c>
      <c r="P153" s="97" t="str">
        <f>IF(직접데이타입력!$E158="15",직접데이타입력!$K158," ")</f>
        <v xml:space="preserve"> </v>
      </c>
    </row>
    <row r="154" spans="1:16" ht="11.25" customHeight="1">
      <c r="A154" s="96">
        <f t="shared" si="2"/>
        <v>153</v>
      </c>
      <c r="B154" s="97" t="str">
        <f>IF(직접데이타입력!$E159="1",직접데이타입력!$K159," ")</f>
        <v xml:space="preserve"> </v>
      </c>
      <c r="C154" s="97" t="str">
        <f>IF(직접데이타입력!$E159="2",직접데이타입력!$K159," ")</f>
        <v xml:space="preserve"> </v>
      </c>
      <c r="D154" s="97" t="str">
        <f>IF(직접데이타입력!$E159="3",직접데이타입력!$K159," ")</f>
        <v xml:space="preserve"> </v>
      </c>
      <c r="E154" s="97" t="str">
        <f>IF(직접데이타입력!$E159="4",직접데이타입력!$K159," ")</f>
        <v xml:space="preserve"> </v>
      </c>
      <c r="F154" s="97" t="str">
        <f>IF(직접데이타입력!$E159="5",직접데이타입력!$K159," ")</f>
        <v xml:space="preserve"> </v>
      </c>
      <c r="G154" s="97" t="str">
        <f>IF(직접데이타입력!$E159="6",직접데이타입력!$K159," ")</f>
        <v xml:space="preserve"> </v>
      </c>
      <c r="H154" s="97" t="str">
        <f>IF(직접데이타입력!$E159="7",직접데이타입력!$K159," ")</f>
        <v xml:space="preserve"> </v>
      </c>
      <c r="I154" s="97" t="str">
        <f>IF(직접데이타입력!$E159="8",직접데이타입력!$K159," ")</f>
        <v xml:space="preserve"> </v>
      </c>
      <c r="J154" s="97" t="str">
        <f>IF(직접데이타입력!$E159="9",직접데이타입력!$K159," ")</f>
        <v xml:space="preserve"> </v>
      </c>
      <c r="K154" s="97" t="str">
        <f>IF(직접데이타입력!$E159="10",직접데이타입력!$K159," ")</f>
        <v xml:space="preserve"> </v>
      </c>
      <c r="L154" s="97" t="str">
        <f>IF(직접데이타입력!$E159="11",직접데이타입력!$K159," ")</f>
        <v xml:space="preserve"> </v>
      </c>
      <c r="M154" s="97" t="str">
        <f>IF(직접데이타입력!$E159="12",직접데이타입력!$K159," ")</f>
        <v xml:space="preserve"> </v>
      </c>
      <c r="N154" s="97" t="str">
        <f>IF(직접데이타입력!$E159="13",직접데이타입력!$K159," ")</f>
        <v xml:space="preserve"> </v>
      </c>
      <c r="O154" s="97" t="str">
        <f>IF(직접데이타입력!$E159="14",직접데이타입력!$K159," ")</f>
        <v xml:space="preserve"> </v>
      </c>
      <c r="P154" s="97" t="str">
        <f>IF(직접데이타입력!$E159="15",직접데이타입력!$K159," ")</f>
        <v xml:space="preserve"> </v>
      </c>
    </row>
    <row r="155" spans="1:16" ht="11.25" customHeight="1">
      <c r="A155" s="96">
        <f t="shared" si="2"/>
        <v>154</v>
      </c>
      <c r="B155" s="97" t="str">
        <f>IF(직접데이타입력!$E160="1",직접데이타입력!$K160," ")</f>
        <v xml:space="preserve"> </v>
      </c>
      <c r="C155" s="97" t="str">
        <f>IF(직접데이타입력!$E160="2",직접데이타입력!$K160," ")</f>
        <v xml:space="preserve"> </v>
      </c>
      <c r="D155" s="97" t="str">
        <f>IF(직접데이타입력!$E160="3",직접데이타입력!$K160," ")</f>
        <v xml:space="preserve"> </v>
      </c>
      <c r="E155" s="97" t="str">
        <f>IF(직접데이타입력!$E160="4",직접데이타입력!$K160," ")</f>
        <v xml:space="preserve"> </v>
      </c>
      <c r="F155" s="97" t="str">
        <f>IF(직접데이타입력!$E160="5",직접데이타입력!$K160," ")</f>
        <v xml:space="preserve"> </v>
      </c>
      <c r="G155" s="97" t="str">
        <f>IF(직접데이타입력!$E160="6",직접데이타입력!$K160," ")</f>
        <v xml:space="preserve"> </v>
      </c>
      <c r="H155" s="97" t="str">
        <f>IF(직접데이타입력!$E160="7",직접데이타입력!$K160," ")</f>
        <v xml:space="preserve"> </v>
      </c>
      <c r="I155" s="97" t="str">
        <f>IF(직접데이타입력!$E160="8",직접데이타입력!$K160," ")</f>
        <v xml:space="preserve"> </v>
      </c>
      <c r="J155" s="97" t="str">
        <f>IF(직접데이타입력!$E160="9",직접데이타입력!$K160," ")</f>
        <v xml:space="preserve"> </v>
      </c>
      <c r="K155" s="97" t="str">
        <f>IF(직접데이타입력!$E160="10",직접데이타입력!$K160," ")</f>
        <v xml:space="preserve"> </v>
      </c>
      <c r="L155" s="97" t="str">
        <f>IF(직접데이타입력!$E160="11",직접데이타입력!$K160," ")</f>
        <v xml:space="preserve"> </v>
      </c>
      <c r="M155" s="97" t="str">
        <f>IF(직접데이타입력!$E160="12",직접데이타입력!$K160," ")</f>
        <v xml:space="preserve"> </v>
      </c>
      <c r="N155" s="97" t="str">
        <f>IF(직접데이타입력!$E160="13",직접데이타입력!$K160," ")</f>
        <v xml:space="preserve"> </v>
      </c>
      <c r="O155" s="97" t="str">
        <f>IF(직접데이타입력!$E160="14",직접데이타입력!$K160," ")</f>
        <v xml:space="preserve"> </v>
      </c>
      <c r="P155" s="97" t="str">
        <f>IF(직접데이타입력!$E160="15",직접데이타입력!$K160," ")</f>
        <v xml:space="preserve"> </v>
      </c>
    </row>
    <row r="156" spans="1:16" ht="11.25" customHeight="1">
      <c r="A156" s="96">
        <f t="shared" si="2"/>
        <v>155</v>
      </c>
      <c r="B156" s="97" t="str">
        <f>IF(직접데이타입력!$E161="1",직접데이타입력!$K161," ")</f>
        <v xml:space="preserve"> </v>
      </c>
      <c r="C156" s="97" t="str">
        <f>IF(직접데이타입력!$E161="2",직접데이타입력!$K161," ")</f>
        <v xml:space="preserve"> </v>
      </c>
      <c r="D156" s="97" t="str">
        <f>IF(직접데이타입력!$E161="3",직접데이타입력!$K161," ")</f>
        <v xml:space="preserve"> </v>
      </c>
      <c r="E156" s="97" t="str">
        <f>IF(직접데이타입력!$E161="4",직접데이타입력!$K161," ")</f>
        <v xml:space="preserve"> </v>
      </c>
      <c r="F156" s="97" t="str">
        <f>IF(직접데이타입력!$E161="5",직접데이타입력!$K161," ")</f>
        <v xml:space="preserve"> </v>
      </c>
      <c r="G156" s="97" t="str">
        <f>IF(직접데이타입력!$E161="6",직접데이타입력!$K161," ")</f>
        <v xml:space="preserve"> </v>
      </c>
      <c r="H156" s="97" t="str">
        <f>IF(직접데이타입력!$E161="7",직접데이타입력!$K161," ")</f>
        <v xml:space="preserve"> </v>
      </c>
      <c r="I156" s="97" t="str">
        <f>IF(직접데이타입력!$E161="8",직접데이타입력!$K161," ")</f>
        <v xml:space="preserve"> </v>
      </c>
      <c r="J156" s="97" t="str">
        <f>IF(직접데이타입력!$E161="9",직접데이타입력!$K161," ")</f>
        <v xml:space="preserve"> </v>
      </c>
      <c r="K156" s="97" t="str">
        <f>IF(직접데이타입력!$E161="10",직접데이타입력!$K161," ")</f>
        <v xml:space="preserve"> </v>
      </c>
      <c r="L156" s="97" t="str">
        <f>IF(직접데이타입력!$E161="11",직접데이타입력!$K161," ")</f>
        <v xml:space="preserve"> </v>
      </c>
      <c r="M156" s="97" t="str">
        <f>IF(직접데이타입력!$E161="12",직접데이타입력!$K161," ")</f>
        <v xml:space="preserve"> </v>
      </c>
      <c r="N156" s="97" t="str">
        <f>IF(직접데이타입력!$E161="13",직접데이타입력!$K161," ")</f>
        <v xml:space="preserve"> </v>
      </c>
      <c r="O156" s="97" t="str">
        <f>IF(직접데이타입력!$E161="14",직접데이타입력!$K161," ")</f>
        <v xml:space="preserve"> </v>
      </c>
      <c r="P156" s="97" t="str">
        <f>IF(직접데이타입력!$E161="15",직접데이타입력!$K161," ")</f>
        <v xml:space="preserve"> </v>
      </c>
    </row>
    <row r="157" spans="1:16" ht="11.25" customHeight="1">
      <c r="A157" s="96">
        <f t="shared" si="2"/>
        <v>156</v>
      </c>
      <c r="B157" s="97" t="str">
        <f>IF(직접데이타입력!$E162="1",직접데이타입력!$K162," ")</f>
        <v xml:space="preserve"> </v>
      </c>
      <c r="C157" s="97" t="str">
        <f>IF(직접데이타입력!$E162="2",직접데이타입력!$K162," ")</f>
        <v xml:space="preserve"> </v>
      </c>
      <c r="D157" s="97" t="str">
        <f>IF(직접데이타입력!$E162="3",직접데이타입력!$K162," ")</f>
        <v xml:space="preserve"> </v>
      </c>
      <c r="E157" s="97" t="str">
        <f>IF(직접데이타입력!$E162="4",직접데이타입력!$K162," ")</f>
        <v xml:space="preserve"> </v>
      </c>
      <c r="F157" s="97" t="str">
        <f>IF(직접데이타입력!$E162="5",직접데이타입력!$K162," ")</f>
        <v xml:space="preserve"> </v>
      </c>
      <c r="G157" s="97" t="str">
        <f>IF(직접데이타입력!$E162="6",직접데이타입력!$K162," ")</f>
        <v xml:space="preserve"> </v>
      </c>
      <c r="H157" s="97" t="str">
        <f>IF(직접데이타입력!$E162="7",직접데이타입력!$K162," ")</f>
        <v xml:space="preserve"> </v>
      </c>
      <c r="I157" s="97" t="str">
        <f>IF(직접데이타입력!$E162="8",직접데이타입력!$K162," ")</f>
        <v xml:space="preserve"> </v>
      </c>
      <c r="J157" s="97" t="str">
        <f>IF(직접데이타입력!$E162="9",직접데이타입력!$K162," ")</f>
        <v xml:space="preserve"> </v>
      </c>
      <c r="K157" s="97" t="str">
        <f>IF(직접데이타입력!$E162="10",직접데이타입력!$K162," ")</f>
        <v xml:space="preserve"> </v>
      </c>
      <c r="L157" s="97" t="str">
        <f>IF(직접데이타입력!$E162="11",직접데이타입력!$K162," ")</f>
        <v xml:space="preserve"> </v>
      </c>
      <c r="M157" s="97" t="str">
        <f>IF(직접데이타입력!$E162="12",직접데이타입력!$K162," ")</f>
        <v xml:space="preserve"> </v>
      </c>
      <c r="N157" s="97" t="str">
        <f>IF(직접데이타입력!$E162="13",직접데이타입력!$K162," ")</f>
        <v xml:space="preserve"> </v>
      </c>
      <c r="O157" s="97" t="str">
        <f>IF(직접데이타입력!$E162="14",직접데이타입력!$K162," ")</f>
        <v xml:space="preserve"> </v>
      </c>
      <c r="P157" s="97" t="str">
        <f>IF(직접데이타입력!$E162="15",직접데이타입력!$K162," ")</f>
        <v xml:space="preserve"> </v>
      </c>
    </row>
    <row r="158" spans="1:16" ht="11.25" customHeight="1">
      <c r="A158" s="96">
        <f t="shared" si="2"/>
        <v>157</v>
      </c>
      <c r="B158" s="97" t="str">
        <f>IF(직접데이타입력!$E163="1",직접데이타입력!$K163," ")</f>
        <v xml:space="preserve"> </v>
      </c>
      <c r="C158" s="97" t="str">
        <f>IF(직접데이타입력!$E163="2",직접데이타입력!$K163," ")</f>
        <v xml:space="preserve"> </v>
      </c>
      <c r="D158" s="97" t="str">
        <f>IF(직접데이타입력!$E163="3",직접데이타입력!$K163," ")</f>
        <v xml:space="preserve"> </v>
      </c>
      <c r="E158" s="97" t="str">
        <f>IF(직접데이타입력!$E163="4",직접데이타입력!$K163," ")</f>
        <v xml:space="preserve"> </v>
      </c>
      <c r="F158" s="97" t="str">
        <f>IF(직접데이타입력!$E163="5",직접데이타입력!$K163," ")</f>
        <v xml:space="preserve"> </v>
      </c>
      <c r="G158" s="97" t="str">
        <f>IF(직접데이타입력!$E163="6",직접데이타입력!$K163," ")</f>
        <v xml:space="preserve"> </v>
      </c>
      <c r="H158" s="97" t="str">
        <f>IF(직접데이타입력!$E163="7",직접데이타입력!$K163," ")</f>
        <v xml:space="preserve"> </v>
      </c>
      <c r="I158" s="97" t="str">
        <f>IF(직접데이타입력!$E163="8",직접데이타입력!$K163," ")</f>
        <v xml:space="preserve"> </v>
      </c>
      <c r="J158" s="97" t="str">
        <f>IF(직접데이타입력!$E163="9",직접데이타입력!$K163," ")</f>
        <v xml:space="preserve"> </v>
      </c>
      <c r="K158" s="97" t="str">
        <f>IF(직접데이타입력!$E163="10",직접데이타입력!$K163," ")</f>
        <v xml:space="preserve"> </v>
      </c>
      <c r="L158" s="97" t="str">
        <f>IF(직접데이타입력!$E163="11",직접데이타입력!$K163," ")</f>
        <v xml:space="preserve"> </v>
      </c>
      <c r="M158" s="97" t="str">
        <f>IF(직접데이타입력!$E163="12",직접데이타입력!$K163," ")</f>
        <v xml:space="preserve"> </v>
      </c>
      <c r="N158" s="97" t="str">
        <f>IF(직접데이타입력!$E163="13",직접데이타입력!$K163," ")</f>
        <v xml:space="preserve"> </v>
      </c>
      <c r="O158" s="97" t="str">
        <f>IF(직접데이타입력!$E163="14",직접데이타입력!$K163," ")</f>
        <v xml:space="preserve"> </v>
      </c>
      <c r="P158" s="97" t="str">
        <f>IF(직접데이타입력!$E163="15",직접데이타입력!$K163," ")</f>
        <v xml:space="preserve"> </v>
      </c>
    </row>
    <row r="159" spans="1:16" ht="11.25" customHeight="1">
      <c r="A159" s="96">
        <f t="shared" si="2"/>
        <v>158</v>
      </c>
      <c r="B159" s="97" t="str">
        <f>IF(직접데이타입력!$E164="1",직접데이타입력!$K164," ")</f>
        <v xml:space="preserve"> </v>
      </c>
      <c r="C159" s="97" t="str">
        <f>IF(직접데이타입력!$E164="2",직접데이타입력!$K164," ")</f>
        <v xml:space="preserve"> </v>
      </c>
      <c r="D159" s="97" t="str">
        <f>IF(직접데이타입력!$E164="3",직접데이타입력!$K164," ")</f>
        <v xml:space="preserve"> </v>
      </c>
      <c r="E159" s="97" t="str">
        <f>IF(직접데이타입력!$E164="4",직접데이타입력!$K164," ")</f>
        <v xml:space="preserve"> </v>
      </c>
      <c r="F159" s="97" t="str">
        <f>IF(직접데이타입력!$E164="5",직접데이타입력!$K164," ")</f>
        <v xml:space="preserve"> </v>
      </c>
      <c r="G159" s="97" t="str">
        <f>IF(직접데이타입력!$E164="6",직접데이타입력!$K164," ")</f>
        <v xml:space="preserve"> </v>
      </c>
      <c r="H159" s="97" t="str">
        <f>IF(직접데이타입력!$E164="7",직접데이타입력!$K164," ")</f>
        <v xml:space="preserve"> </v>
      </c>
      <c r="I159" s="97" t="str">
        <f>IF(직접데이타입력!$E164="8",직접데이타입력!$K164," ")</f>
        <v xml:space="preserve"> </v>
      </c>
      <c r="J159" s="97" t="str">
        <f>IF(직접데이타입력!$E164="9",직접데이타입력!$K164," ")</f>
        <v xml:space="preserve"> </v>
      </c>
      <c r="K159" s="97" t="str">
        <f>IF(직접데이타입력!$E164="10",직접데이타입력!$K164," ")</f>
        <v xml:space="preserve"> </v>
      </c>
      <c r="L159" s="97" t="str">
        <f>IF(직접데이타입력!$E164="11",직접데이타입력!$K164," ")</f>
        <v xml:space="preserve"> </v>
      </c>
      <c r="M159" s="97" t="str">
        <f>IF(직접데이타입력!$E164="12",직접데이타입력!$K164," ")</f>
        <v xml:space="preserve"> </v>
      </c>
      <c r="N159" s="97" t="str">
        <f>IF(직접데이타입력!$E164="13",직접데이타입력!$K164," ")</f>
        <v xml:space="preserve"> </v>
      </c>
      <c r="O159" s="97" t="str">
        <f>IF(직접데이타입력!$E164="14",직접데이타입력!$K164," ")</f>
        <v xml:space="preserve"> </v>
      </c>
      <c r="P159" s="97" t="str">
        <f>IF(직접데이타입력!$E164="15",직접데이타입력!$K164," ")</f>
        <v xml:space="preserve"> </v>
      </c>
    </row>
    <row r="160" spans="1:16" ht="11.25" customHeight="1">
      <c r="A160" s="96">
        <f t="shared" si="2"/>
        <v>159</v>
      </c>
      <c r="B160" s="97" t="str">
        <f>IF(직접데이타입력!$E165="1",직접데이타입력!$K165," ")</f>
        <v xml:space="preserve"> </v>
      </c>
      <c r="C160" s="97" t="str">
        <f>IF(직접데이타입력!$E165="2",직접데이타입력!$K165," ")</f>
        <v xml:space="preserve"> </v>
      </c>
      <c r="D160" s="97" t="str">
        <f>IF(직접데이타입력!$E165="3",직접데이타입력!$K165," ")</f>
        <v xml:space="preserve"> </v>
      </c>
      <c r="E160" s="97" t="str">
        <f>IF(직접데이타입력!$E165="4",직접데이타입력!$K165," ")</f>
        <v xml:space="preserve"> </v>
      </c>
      <c r="F160" s="97" t="str">
        <f>IF(직접데이타입력!$E165="5",직접데이타입력!$K165," ")</f>
        <v xml:space="preserve"> </v>
      </c>
      <c r="G160" s="97" t="str">
        <f>IF(직접데이타입력!$E165="6",직접데이타입력!$K165," ")</f>
        <v xml:space="preserve"> </v>
      </c>
      <c r="H160" s="97" t="str">
        <f>IF(직접데이타입력!$E165="7",직접데이타입력!$K165," ")</f>
        <v xml:space="preserve"> </v>
      </c>
      <c r="I160" s="97" t="str">
        <f>IF(직접데이타입력!$E165="8",직접데이타입력!$K165," ")</f>
        <v xml:space="preserve"> </v>
      </c>
      <c r="J160" s="97" t="str">
        <f>IF(직접데이타입력!$E165="9",직접데이타입력!$K165," ")</f>
        <v xml:space="preserve"> </v>
      </c>
      <c r="K160" s="97" t="str">
        <f>IF(직접데이타입력!$E165="10",직접데이타입력!$K165," ")</f>
        <v xml:space="preserve"> </v>
      </c>
      <c r="L160" s="97" t="str">
        <f>IF(직접데이타입력!$E165="11",직접데이타입력!$K165," ")</f>
        <v xml:space="preserve"> </v>
      </c>
      <c r="M160" s="97" t="str">
        <f>IF(직접데이타입력!$E165="12",직접데이타입력!$K165," ")</f>
        <v xml:space="preserve"> </v>
      </c>
      <c r="N160" s="97" t="str">
        <f>IF(직접데이타입력!$E165="13",직접데이타입력!$K165," ")</f>
        <v xml:space="preserve"> </v>
      </c>
      <c r="O160" s="97" t="str">
        <f>IF(직접데이타입력!$E165="14",직접데이타입력!$K165," ")</f>
        <v xml:space="preserve"> </v>
      </c>
      <c r="P160" s="97" t="str">
        <f>IF(직접데이타입력!$E165="15",직접데이타입력!$K165," ")</f>
        <v xml:space="preserve"> </v>
      </c>
    </row>
    <row r="161" spans="1:16" ht="11.25" customHeight="1">
      <c r="A161" s="96">
        <f t="shared" si="2"/>
        <v>160</v>
      </c>
      <c r="B161" s="97" t="str">
        <f>IF(직접데이타입력!$E166="1",직접데이타입력!$K166," ")</f>
        <v xml:space="preserve"> </v>
      </c>
      <c r="C161" s="97" t="str">
        <f>IF(직접데이타입력!$E166="2",직접데이타입력!$K166," ")</f>
        <v xml:space="preserve"> </v>
      </c>
      <c r="D161" s="97" t="str">
        <f>IF(직접데이타입력!$E166="3",직접데이타입력!$K166," ")</f>
        <v xml:space="preserve"> </v>
      </c>
      <c r="E161" s="97" t="str">
        <f>IF(직접데이타입력!$E166="4",직접데이타입력!$K166," ")</f>
        <v xml:space="preserve"> </v>
      </c>
      <c r="F161" s="97" t="str">
        <f>IF(직접데이타입력!$E166="5",직접데이타입력!$K166," ")</f>
        <v xml:space="preserve"> </v>
      </c>
      <c r="G161" s="97" t="str">
        <f>IF(직접데이타입력!$E166="6",직접데이타입력!$K166," ")</f>
        <v xml:space="preserve"> </v>
      </c>
      <c r="H161" s="97" t="str">
        <f>IF(직접데이타입력!$E166="7",직접데이타입력!$K166," ")</f>
        <v xml:space="preserve"> </v>
      </c>
      <c r="I161" s="97" t="str">
        <f>IF(직접데이타입력!$E166="8",직접데이타입력!$K166," ")</f>
        <v xml:space="preserve"> </v>
      </c>
      <c r="J161" s="97" t="str">
        <f>IF(직접데이타입력!$E166="9",직접데이타입력!$K166," ")</f>
        <v xml:space="preserve"> </v>
      </c>
      <c r="K161" s="97" t="str">
        <f>IF(직접데이타입력!$E166="10",직접데이타입력!$K166," ")</f>
        <v xml:space="preserve"> </v>
      </c>
      <c r="L161" s="97" t="str">
        <f>IF(직접데이타입력!$E166="11",직접데이타입력!$K166," ")</f>
        <v xml:space="preserve"> </v>
      </c>
      <c r="M161" s="97" t="str">
        <f>IF(직접데이타입력!$E166="12",직접데이타입력!$K166," ")</f>
        <v xml:space="preserve"> </v>
      </c>
      <c r="N161" s="97" t="str">
        <f>IF(직접데이타입력!$E166="13",직접데이타입력!$K166," ")</f>
        <v xml:space="preserve"> </v>
      </c>
      <c r="O161" s="97" t="str">
        <f>IF(직접데이타입력!$E166="14",직접데이타입력!$K166," ")</f>
        <v xml:space="preserve"> </v>
      </c>
      <c r="P161" s="97" t="str">
        <f>IF(직접데이타입력!$E166="15",직접데이타입력!$K166," ")</f>
        <v xml:space="preserve"> </v>
      </c>
    </row>
    <row r="162" spans="1:16" ht="11.25" customHeight="1">
      <c r="A162" s="96">
        <f t="shared" si="2"/>
        <v>161</v>
      </c>
      <c r="B162" s="97" t="str">
        <f>IF(직접데이타입력!$E167="1",직접데이타입력!$K167," ")</f>
        <v xml:space="preserve"> </v>
      </c>
      <c r="C162" s="97" t="str">
        <f>IF(직접데이타입력!$E167="2",직접데이타입력!$K167," ")</f>
        <v xml:space="preserve"> </v>
      </c>
      <c r="D162" s="97" t="str">
        <f>IF(직접데이타입력!$E167="3",직접데이타입력!$K167," ")</f>
        <v xml:space="preserve"> </v>
      </c>
      <c r="E162" s="97" t="str">
        <f>IF(직접데이타입력!$E167="4",직접데이타입력!$K167," ")</f>
        <v xml:space="preserve"> </v>
      </c>
      <c r="F162" s="97" t="str">
        <f>IF(직접데이타입력!$E167="5",직접데이타입력!$K167," ")</f>
        <v xml:space="preserve"> </v>
      </c>
      <c r="G162" s="97" t="str">
        <f>IF(직접데이타입력!$E167="6",직접데이타입력!$K167," ")</f>
        <v xml:space="preserve"> </v>
      </c>
      <c r="H162" s="97" t="str">
        <f>IF(직접데이타입력!$E167="7",직접데이타입력!$K167," ")</f>
        <v xml:space="preserve"> </v>
      </c>
      <c r="I162" s="97" t="str">
        <f>IF(직접데이타입력!$E167="8",직접데이타입력!$K167," ")</f>
        <v xml:space="preserve"> </v>
      </c>
      <c r="J162" s="97" t="str">
        <f>IF(직접데이타입력!$E167="9",직접데이타입력!$K167," ")</f>
        <v xml:space="preserve"> </v>
      </c>
      <c r="K162" s="97" t="str">
        <f>IF(직접데이타입력!$E167="10",직접데이타입력!$K167," ")</f>
        <v xml:space="preserve"> </v>
      </c>
      <c r="L162" s="97" t="str">
        <f>IF(직접데이타입력!$E167="11",직접데이타입력!$K167," ")</f>
        <v xml:space="preserve"> </v>
      </c>
      <c r="M162" s="97" t="str">
        <f>IF(직접데이타입력!$E167="12",직접데이타입력!$K167," ")</f>
        <v xml:space="preserve"> </v>
      </c>
      <c r="N162" s="97" t="str">
        <f>IF(직접데이타입력!$E167="13",직접데이타입력!$K167," ")</f>
        <v xml:space="preserve"> </v>
      </c>
      <c r="O162" s="97" t="str">
        <f>IF(직접데이타입력!$E167="14",직접데이타입력!$K167," ")</f>
        <v xml:space="preserve"> </v>
      </c>
      <c r="P162" s="97" t="str">
        <f>IF(직접데이타입력!$E167="15",직접데이타입력!$K167," ")</f>
        <v xml:space="preserve"> </v>
      </c>
    </row>
    <row r="163" spans="1:16" ht="11.25" customHeight="1">
      <c r="A163" s="96">
        <f t="shared" si="2"/>
        <v>162</v>
      </c>
      <c r="B163" s="97" t="str">
        <f>IF(직접데이타입력!$E168="1",직접데이타입력!$K168," ")</f>
        <v xml:space="preserve"> </v>
      </c>
      <c r="C163" s="97" t="str">
        <f>IF(직접데이타입력!$E168="2",직접데이타입력!$K168," ")</f>
        <v xml:space="preserve"> </v>
      </c>
      <c r="D163" s="97" t="str">
        <f>IF(직접데이타입력!$E168="3",직접데이타입력!$K168," ")</f>
        <v xml:space="preserve"> </v>
      </c>
      <c r="E163" s="97" t="str">
        <f>IF(직접데이타입력!$E168="4",직접데이타입력!$K168," ")</f>
        <v xml:space="preserve"> </v>
      </c>
      <c r="F163" s="97" t="str">
        <f>IF(직접데이타입력!$E168="5",직접데이타입력!$K168," ")</f>
        <v xml:space="preserve"> </v>
      </c>
      <c r="G163" s="97" t="str">
        <f>IF(직접데이타입력!$E168="6",직접데이타입력!$K168," ")</f>
        <v xml:space="preserve"> </v>
      </c>
      <c r="H163" s="97" t="str">
        <f>IF(직접데이타입력!$E168="7",직접데이타입력!$K168," ")</f>
        <v xml:space="preserve"> </v>
      </c>
      <c r="I163" s="97" t="str">
        <f>IF(직접데이타입력!$E168="8",직접데이타입력!$K168," ")</f>
        <v xml:space="preserve"> </v>
      </c>
      <c r="J163" s="97" t="str">
        <f>IF(직접데이타입력!$E168="9",직접데이타입력!$K168," ")</f>
        <v xml:space="preserve"> </v>
      </c>
      <c r="K163" s="97" t="str">
        <f>IF(직접데이타입력!$E168="10",직접데이타입력!$K168," ")</f>
        <v xml:space="preserve"> </v>
      </c>
      <c r="L163" s="97" t="str">
        <f>IF(직접데이타입력!$E168="11",직접데이타입력!$K168," ")</f>
        <v xml:space="preserve"> </v>
      </c>
      <c r="M163" s="97" t="str">
        <f>IF(직접데이타입력!$E168="12",직접데이타입력!$K168," ")</f>
        <v xml:space="preserve"> </v>
      </c>
      <c r="N163" s="97" t="str">
        <f>IF(직접데이타입력!$E168="13",직접데이타입력!$K168," ")</f>
        <v xml:space="preserve"> </v>
      </c>
      <c r="O163" s="97" t="str">
        <f>IF(직접데이타입력!$E168="14",직접데이타입력!$K168," ")</f>
        <v xml:space="preserve"> </v>
      </c>
      <c r="P163" s="97" t="str">
        <f>IF(직접데이타입력!$E168="15",직접데이타입력!$K168," ")</f>
        <v xml:space="preserve"> </v>
      </c>
    </row>
    <row r="164" spans="1:16" ht="11.25" customHeight="1">
      <c r="A164" s="96">
        <f t="shared" si="2"/>
        <v>163</v>
      </c>
      <c r="B164" s="97" t="str">
        <f>IF(직접데이타입력!$E169="1",직접데이타입력!$K169," ")</f>
        <v xml:space="preserve"> </v>
      </c>
      <c r="C164" s="97" t="str">
        <f>IF(직접데이타입력!$E169="2",직접데이타입력!$K169," ")</f>
        <v xml:space="preserve"> </v>
      </c>
      <c r="D164" s="97" t="str">
        <f>IF(직접데이타입력!$E169="3",직접데이타입력!$K169," ")</f>
        <v xml:space="preserve"> </v>
      </c>
      <c r="E164" s="97" t="str">
        <f>IF(직접데이타입력!$E169="4",직접데이타입력!$K169," ")</f>
        <v xml:space="preserve"> </v>
      </c>
      <c r="F164" s="97" t="str">
        <f>IF(직접데이타입력!$E169="5",직접데이타입력!$K169," ")</f>
        <v xml:space="preserve"> </v>
      </c>
      <c r="G164" s="97" t="str">
        <f>IF(직접데이타입력!$E169="6",직접데이타입력!$K169," ")</f>
        <v xml:space="preserve"> </v>
      </c>
      <c r="H164" s="97" t="str">
        <f>IF(직접데이타입력!$E169="7",직접데이타입력!$K169," ")</f>
        <v xml:space="preserve"> </v>
      </c>
      <c r="I164" s="97" t="str">
        <f>IF(직접데이타입력!$E169="8",직접데이타입력!$K169," ")</f>
        <v xml:space="preserve"> </v>
      </c>
      <c r="J164" s="97" t="str">
        <f>IF(직접데이타입력!$E169="9",직접데이타입력!$K169," ")</f>
        <v xml:space="preserve"> </v>
      </c>
      <c r="K164" s="97" t="str">
        <f>IF(직접데이타입력!$E169="10",직접데이타입력!$K169," ")</f>
        <v xml:space="preserve"> </v>
      </c>
      <c r="L164" s="97" t="str">
        <f>IF(직접데이타입력!$E169="11",직접데이타입력!$K169," ")</f>
        <v xml:space="preserve"> </v>
      </c>
      <c r="M164" s="97" t="str">
        <f>IF(직접데이타입력!$E169="12",직접데이타입력!$K169," ")</f>
        <v xml:space="preserve"> </v>
      </c>
      <c r="N164" s="97" t="str">
        <f>IF(직접데이타입력!$E169="13",직접데이타입력!$K169," ")</f>
        <v xml:space="preserve"> </v>
      </c>
      <c r="O164" s="97" t="str">
        <f>IF(직접데이타입력!$E169="14",직접데이타입력!$K169," ")</f>
        <v xml:space="preserve"> </v>
      </c>
      <c r="P164" s="97" t="str">
        <f>IF(직접데이타입력!$E169="15",직접데이타입력!$K169," ")</f>
        <v xml:space="preserve"> </v>
      </c>
    </row>
    <row r="165" spans="1:16" ht="11.25" customHeight="1">
      <c r="A165" s="96">
        <f t="shared" si="2"/>
        <v>164</v>
      </c>
      <c r="B165" s="97" t="str">
        <f>IF(직접데이타입력!$E170="1",직접데이타입력!$K170," ")</f>
        <v xml:space="preserve"> </v>
      </c>
      <c r="C165" s="97" t="str">
        <f>IF(직접데이타입력!$E170="2",직접데이타입력!$K170," ")</f>
        <v xml:space="preserve"> </v>
      </c>
      <c r="D165" s="97" t="str">
        <f>IF(직접데이타입력!$E170="3",직접데이타입력!$K170," ")</f>
        <v xml:space="preserve"> </v>
      </c>
      <c r="E165" s="97" t="str">
        <f>IF(직접데이타입력!$E170="4",직접데이타입력!$K170," ")</f>
        <v xml:space="preserve"> </v>
      </c>
      <c r="F165" s="97" t="str">
        <f>IF(직접데이타입력!$E170="5",직접데이타입력!$K170," ")</f>
        <v xml:space="preserve"> </v>
      </c>
      <c r="G165" s="97" t="str">
        <f>IF(직접데이타입력!$E170="6",직접데이타입력!$K170," ")</f>
        <v xml:space="preserve"> </v>
      </c>
      <c r="H165" s="97" t="str">
        <f>IF(직접데이타입력!$E170="7",직접데이타입력!$K170," ")</f>
        <v xml:space="preserve"> </v>
      </c>
      <c r="I165" s="97" t="str">
        <f>IF(직접데이타입력!$E170="8",직접데이타입력!$K170," ")</f>
        <v xml:space="preserve"> </v>
      </c>
      <c r="J165" s="97" t="str">
        <f>IF(직접데이타입력!$E170="9",직접데이타입력!$K170," ")</f>
        <v xml:space="preserve"> </v>
      </c>
      <c r="K165" s="97" t="str">
        <f>IF(직접데이타입력!$E170="10",직접데이타입력!$K170," ")</f>
        <v xml:space="preserve"> </v>
      </c>
      <c r="L165" s="97" t="str">
        <f>IF(직접데이타입력!$E170="11",직접데이타입력!$K170," ")</f>
        <v xml:space="preserve"> </v>
      </c>
      <c r="M165" s="97" t="str">
        <f>IF(직접데이타입력!$E170="12",직접데이타입력!$K170," ")</f>
        <v xml:space="preserve"> </v>
      </c>
      <c r="N165" s="97" t="str">
        <f>IF(직접데이타입력!$E170="13",직접데이타입력!$K170," ")</f>
        <v xml:space="preserve"> </v>
      </c>
      <c r="O165" s="97" t="str">
        <f>IF(직접데이타입력!$E170="14",직접데이타입력!$K170," ")</f>
        <v xml:space="preserve"> </v>
      </c>
      <c r="P165" s="97" t="str">
        <f>IF(직접데이타입력!$E170="15",직접데이타입력!$K170," ")</f>
        <v xml:space="preserve"> </v>
      </c>
    </row>
    <row r="166" spans="1:16" ht="11.25" customHeight="1">
      <c r="A166" s="96">
        <f t="shared" si="2"/>
        <v>165</v>
      </c>
      <c r="B166" s="97" t="str">
        <f>IF(직접데이타입력!$E171="1",직접데이타입력!$K171," ")</f>
        <v xml:space="preserve"> </v>
      </c>
      <c r="C166" s="97" t="str">
        <f>IF(직접데이타입력!$E171="2",직접데이타입력!$K171," ")</f>
        <v xml:space="preserve"> </v>
      </c>
      <c r="D166" s="97" t="str">
        <f>IF(직접데이타입력!$E171="3",직접데이타입력!$K171," ")</f>
        <v xml:space="preserve"> </v>
      </c>
      <c r="E166" s="97" t="str">
        <f>IF(직접데이타입력!$E171="4",직접데이타입력!$K171," ")</f>
        <v xml:space="preserve"> </v>
      </c>
      <c r="F166" s="97" t="str">
        <f>IF(직접데이타입력!$E171="5",직접데이타입력!$K171," ")</f>
        <v xml:space="preserve"> </v>
      </c>
      <c r="G166" s="97" t="str">
        <f>IF(직접데이타입력!$E171="6",직접데이타입력!$K171," ")</f>
        <v xml:space="preserve"> </v>
      </c>
      <c r="H166" s="97" t="str">
        <f>IF(직접데이타입력!$E171="7",직접데이타입력!$K171," ")</f>
        <v xml:space="preserve"> </v>
      </c>
      <c r="I166" s="97" t="str">
        <f>IF(직접데이타입력!$E171="8",직접데이타입력!$K171," ")</f>
        <v xml:space="preserve"> </v>
      </c>
      <c r="J166" s="97" t="str">
        <f>IF(직접데이타입력!$E171="9",직접데이타입력!$K171," ")</f>
        <v xml:space="preserve"> </v>
      </c>
      <c r="K166" s="97" t="str">
        <f>IF(직접데이타입력!$E171="10",직접데이타입력!$K171," ")</f>
        <v xml:space="preserve"> </v>
      </c>
      <c r="L166" s="97" t="str">
        <f>IF(직접데이타입력!$E171="11",직접데이타입력!$K171," ")</f>
        <v xml:space="preserve"> </v>
      </c>
      <c r="M166" s="97" t="str">
        <f>IF(직접데이타입력!$E171="12",직접데이타입력!$K171," ")</f>
        <v xml:space="preserve"> </v>
      </c>
      <c r="N166" s="97" t="str">
        <f>IF(직접데이타입력!$E171="13",직접데이타입력!$K171," ")</f>
        <v xml:space="preserve"> </v>
      </c>
      <c r="O166" s="97" t="str">
        <f>IF(직접데이타입력!$E171="14",직접데이타입력!$K171," ")</f>
        <v xml:space="preserve"> </v>
      </c>
      <c r="P166" s="97" t="str">
        <f>IF(직접데이타입력!$E171="15",직접데이타입력!$K171," ")</f>
        <v xml:space="preserve"> </v>
      </c>
    </row>
    <row r="167" spans="1:16" ht="11.25" customHeight="1">
      <c r="A167" s="96">
        <f t="shared" si="2"/>
        <v>166</v>
      </c>
      <c r="B167" s="97" t="str">
        <f>IF(직접데이타입력!$E172="1",직접데이타입력!$K172," ")</f>
        <v xml:space="preserve"> </v>
      </c>
      <c r="C167" s="97" t="str">
        <f>IF(직접데이타입력!$E172="2",직접데이타입력!$K172," ")</f>
        <v xml:space="preserve"> </v>
      </c>
      <c r="D167" s="97" t="str">
        <f>IF(직접데이타입력!$E172="3",직접데이타입력!$K172," ")</f>
        <v xml:space="preserve"> </v>
      </c>
      <c r="E167" s="97" t="str">
        <f>IF(직접데이타입력!$E172="4",직접데이타입력!$K172," ")</f>
        <v xml:space="preserve"> </v>
      </c>
      <c r="F167" s="97" t="str">
        <f>IF(직접데이타입력!$E172="5",직접데이타입력!$K172," ")</f>
        <v xml:space="preserve"> </v>
      </c>
      <c r="G167" s="97" t="str">
        <f>IF(직접데이타입력!$E172="6",직접데이타입력!$K172," ")</f>
        <v xml:space="preserve"> </v>
      </c>
      <c r="H167" s="97" t="str">
        <f>IF(직접데이타입력!$E172="7",직접데이타입력!$K172," ")</f>
        <v xml:space="preserve"> </v>
      </c>
      <c r="I167" s="97" t="str">
        <f>IF(직접데이타입력!$E172="8",직접데이타입력!$K172," ")</f>
        <v xml:space="preserve"> </v>
      </c>
      <c r="J167" s="97" t="str">
        <f>IF(직접데이타입력!$E172="9",직접데이타입력!$K172," ")</f>
        <v xml:space="preserve"> </v>
      </c>
      <c r="K167" s="97" t="str">
        <f>IF(직접데이타입력!$E172="10",직접데이타입력!$K172," ")</f>
        <v xml:space="preserve"> </v>
      </c>
      <c r="L167" s="97" t="str">
        <f>IF(직접데이타입력!$E172="11",직접데이타입력!$K172," ")</f>
        <v xml:space="preserve"> </v>
      </c>
      <c r="M167" s="97" t="str">
        <f>IF(직접데이타입력!$E172="12",직접데이타입력!$K172," ")</f>
        <v xml:space="preserve"> </v>
      </c>
      <c r="N167" s="97" t="str">
        <f>IF(직접데이타입력!$E172="13",직접데이타입력!$K172," ")</f>
        <v xml:space="preserve"> </v>
      </c>
      <c r="O167" s="97" t="str">
        <f>IF(직접데이타입력!$E172="14",직접데이타입력!$K172," ")</f>
        <v xml:space="preserve"> </v>
      </c>
      <c r="P167" s="97" t="str">
        <f>IF(직접데이타입력!$E172="15",직접데이타입력!$K172," ")</f>
        <v xml:space="preserve"> </v>
      </c>
    </row>
    <row r="168" spans="1:16" ht="11.25" customHeight="1">
      <c r="A168" s="96">
        <f t="shared" si="2"/>
        <v>167</v>
      </c>
      <c r="B168" s="97" t="str">
        <f>IF(직접데이타입력!$E173="1",직접데이타입력!$K173," ")</f>
        <v xml:space="preserve"> </v>
      </c>
      <c r="C168" s="97" t="str">
        <f>IF(직접데이타입력!$E173="2",직접데이타입력!$K173," ")</f>
        <v xml:space="preserve"> </v>
      </c>
      <c r="D168" s="97" t="str">
        <f>IF(직접데이타입력!$E173="3",직접데이타입력!$K173," ")</f>
        <v xml:space="preserve"> </v>
      </c>
      <c r="E168" s="97" t="str">
        <f>IF(직접데이타입력!$E173="4",직접데이타입력!$K173," ")</f>
        <v xml:space="preserve"> </v>
      </c>
      <c r="F168" s="97" t="str">
        <f>IF(직접데이타입력!$E173="5",직접데이타입력!$K173," ")</f>
        <v xml:space="preserve"> </v>
      </c>
      <c r="G168" s="97" t="str">
        <f>IF(직접데이타입력!$E173="6",직접데이타입력!$K173," ")</f>
        <v xml:space="preserve"> </v>
      </c>
      <c r="H168" s="97" t="str">
        <f>IF(직접데이타입력!$E173="7",직접데이타입력!$K173," ")</f>
        <v xml:space="preserve"> </v>
      </c>
      <c r="I168" s="97" t="str">
        <f>IF(직접데이타입력!$E173="8",직접데이타입력!$K173," ")</f>
        <v xml:space="preserve"> </v>
      </c>
      <c r="J168" s="97" t="str">
        <f>IF(직접데이타입력!$E173="9",직접데이타입력!$K173," ")</f>
        <v xml:space="preserve"> </v>
      </c>
      <c r="K168" s="97" t="str">
        <f>IF(직접데이타입력!$E173="10",직접데이타입력!$K173," ")</f>
        <v xml:space="preserve"> </v>
      </c>
      <c r="L168" s="97" t="str">
        <f>IF(직접데이타입력!$E173="11",직접데이타입력!$K173," ")</f>
        <v xml:space="preserve"> </v>
      </c>
      <c r="M168" s="97" t="str">
        <f>IF(직접데이타입력!$E173="12",직접데이타입력!$K173," ")</f>
        <v xml:space="preserve"> </v>
      </c>
      <c r="N168" s="97" t="str">
        <f>IF(직접데이타입력!$E173="13",직접데이타입력!$K173," ")</f>
        <v xml:space="preserve"> </v>
      </c>
      <c r="O168" s="97" t="str">
        <f>IF(직접데이타입력!$E173="14",직접데이타입력!$K173," ")</f>
        <v xml:space="preserve"> </v>
      </c>
      <c r="P168" s="97" t="str">
        <f>IF(직접데이타입력!$E173="15",직접데이타입력!$K173," ")</f>
        <v xml:space="preserve"> </v>
      </c>
    </row>
    <row r="169" spans="1:16" ht="11.25" customHeight="1">
      <c r="A169" s="96">
        <f t="shared" si="2"/>
        <v>168</v>
      </c>
      <c r="B169" s="97" t="str">
        <f>IF(직접데이타입력!$E174="1",직접데이타입력!$K174," ")</f>
        <v xml:space="preserve"> </v>
      </c>
      <c r="C169" s="97" t="str">
        <f>IF(직접데이타입력!$E174="2",직접데이타입력!$K174," ")</f>
        <v xml:space="preserve"> </v>
      </c>
      <c r="D169" s="97" t="str">
        <f>IF(직접데이타입력!$E174="3",직접데이타입력!$K174," ")</f>
        <v xml:space="preserve"> </v>
      </c>
      <c r="E169" s="97" t="str">
        <f>IF(직접데이타입력!$E174="4",직접데이타입력!$K174," ")</f>
        <v xml:space="preserve"> </v>
      </c>
      <c r="F169" s="97" t="str">
        <f>IF(직접데이타입력!$E174="5",직접데이타입력!$K174," ")</f>
        <v xml:space="preserve"> </v>
      </c>
      <c r="G169" s="97" t="str">
        <f>IF(직접데이타입력!$E174="6",직접데이타입력!$K174," ")</f>
        <v xml:space="preserve"> </v>
      </c>
      <c r="H169" s="97" t="str">
        <f>IF(직접데이타입력!$E174="7",직접데이타입력!$K174," ")</f>
        <v xml:space="preserve"> </v>
      </c>
      <c r="I169" s="97" t="str">
        <f>IF(직접데이타입력!$E174="8",직접데이타입력!$K174," ")</f>
        <v xml:space="preserve"> </v>
      </c>
      <c r="J169" s="97" t="str">
        <f>IF(직접데이타입력!$E174="9",직접데이타입력!$K174," ")</f>
        <v xml:space="preserve"> </v>
      </c>
      <c r="K169" s="97" t="str">
        <f>IF(직접데이타입력!$E174="10",직접데이타입력!$K174," ")</f>
        <v xml:space="preserve"> </v>
      </c>
      <c r="L169" s="97" t="str">
        <f>IF(직접데이타입력!$E174="11",직접데이타입력!$K174," ")</f>
        <v xml:space="preserve"> </v>
      </c>
      <c r="M169" s="97" t="str">
        <f>IF(직접데이타입력!$E174="12",직접데이타입력!$K174," ")</f>
        <v xml:space="preserve"> </v>
      </c>
      <c r="N169" s="97" t="str">
        <f>IF(직접데이타입력!$E174="13",직접데이타입력!$K174," ")</f>
        <v xml:space="preserve"> </v>
      </c>
      <c r="O169" s="97" t="str">
        <f>IF(직접데이타입력!$E174="14",직접데이타입력!$K174," ")</f>
        <v xml:space="preserve"> </v>
      </c>
      <c r="P169" s="97" t="str">
        <f>IF(직접데이타입력!$E174="15",직접데이타입력!$K174," ")</f>
        <v xml:space="preserve"> </v>
      </c>
    </row>
    <row r="170" spans="1:16" ht="11.25" customHeight="1">
      <c r="A170" s="96">
        <f t="shared" si="2"/>
        <v>169</v>
      </c>
      <c r="B170" s="97" t="str">
        <f>IF(직접데이타입력!$E175="1",직접데이타입력!$K175," ")</f>
        <v xml:space="preserve"> </v>
      </c>
      <c r="C170" s="97" t="str">
        <f>IF(직접데이타입력!$E175="2",직접데이타입력!$K175," ")</f>
        <v xml:space="preserve"> </v>
      </c>
      <c r="D170" s="97" t="str">
        <f>IF(직접데이타입력!$E175="3",직접데이타입력!$K175," ")</f>
        <v xml:space="preserve"> </v>
      </c>
      <c r="E170" s="97" t="str">
        <f>IF(직접데이타입력!$E175="4",직접데이타입력!$K175," ")</f>
        <v xml:space="preserve"> </v>
      </c>
      <c r="F170" s="97" t="str">
        <f>IF(직접데이타입력!$E175="5",직접데이타입력!$K175," ")</f>
        <v xml:space="preserve"> </v>
      </c>
      <c r="G170" s="97" t="str">
        <f>IF(직접데이타입력!$E175="6",직접데이타입력!$K175," ")</f>
        <v xml:space="preserve"> </v>
      </c>
      <c r="H170" s="97" t="str">
        <f>IF(직접데이타입력!$E175="7",직접데이타입력!$K175," ")</f>
        <v xml:space="preserve"> </v>
      </c>
      <c r="I170" s="97" t="str">
        <f>IF(직접데이타입력!$E175="8",직접데이타입력!$K175," ")</f>
        <v xml:space="preserve"> </v>
      </c>
      <c r="J170" s="97" t="str">
        <f>IF(직접데이타입력!$E175="9",직접데이타입력!$K175," ")</f>
        <v xml:space="preserve"> </v>
      </c>
      <c r="K170" s="97" t="str">
        <f>IF(직접데이타입력!$E175="10",직접데이타입력!$K175," ")</f>
        <v xml:space="preserve"> </v>
      </c>
      <c r="L170" s="97" t="str">
        <f>IF(직접데이타입력!$E175="11",직접데이타입력!$K175," ")</f>
        <v xml:space="preserve"> </v>
      </c>
      <c r="M170" s="97" t="str">
        <f>IF(직접데이타입력!$E175="12",직접데이타입력!$K175," ")</f>
        <v xml:space="preserve"> </v>
      </c>
      <c r="N170" s="97" t="str">
        <f>IF(직접데이타입력!$E175="13",직접데이타입력!$K175," ")</f>
        <v xml:space="preserve"> </v>
      </c>
      <c r="O170" s="97" t="str">
        <f>IF(직접데이타입력!$E175="14",직접데이타입력!$K175," ")</f>
        <v xml:space="preserve"> </v>
      </c>
      <c r="P170" s="97" t="str">
        <f>IF(직접데이타입력!$E175="15",직접데이타입력!$K175," ")</f>
        <v xml:space="preserve"> </v>
      </c>
    </row>
    <row r="171" spans="1:16" ht="11.25" customHeight="1">
      <c r="A171" s="96">
        <f t="shared" si="2"/>
        <v>170</v>
      </c>
      <c r="B171" s="97" t="str">
        <f>IF(직접데이타입력!$E176="1",직접데이타입력!$K176," ")</f>
        <v xml:space="preserve"> </v>
      </c>
      <c r="C171" s="97" t="str">
        <f>IF(직접데이타입력!$E176="2",직접데이타입력!$K176," ")</f>
        <v xml:space="preserve"> </v>
      </c>
      <c r="D171" s="97" t="str">
        <f>IF(직접데이타입력!$E176="3",직접데이타입력!$K176," ")</f>
        <v xml:space="preserve"> </v>
      </c>
      <c r="E171" s="97" t="str">
        <f>IF(직접데이타입력!$E176="4",직접데이타입력!$K176," ")</f>
        <v xml:space="preserve"> </v>
      </c>
      <c r="F171" s="97" t="str">
        <f>IF(직접데이타입력!$E176="5",직접데이타입력!$K176," ")</f>
        <v xml:space="preserve"> </v>
      </c>
      <c r="G171" s="97" t="str">
        <f>IF(직접데이타입력!$E176="6",직접데이타입력!$K176," ")</f>
        <v xml:space="preserve"> </v>
      </c>
      <c r="H171" s="97" t="str">
        <f>IF(직접데이타입력!$E176="7",직접데이타입력!$K176," ")</f>
        <v xml:space="preserve"> </v>
      </c>
      <c r="I171" s="97" t="str">
        <f>IF(직접데이타입력!$E176="8",직접데이타입력!$K176," ")</f>
        <v xml:space="preserve"> </v>
      </c>
      <c r="J171" s="97" t="str">
        <f>IF(직접데이타입력!$E176="9",직접데이타입력!$K176," ")</f>
        <v xml:space="preserve"> </v>
      </c>
      <c r="K171" s="97" t="str">
        <f>IF(직접데이타입력!$E176="10",직접데이타입력!$K176," ")</f>
        <v xml:space="preserve"> </v>
      </c>
      <c r="L171" s="97" t="str">
        <f>IF(직접데이타입력!$E176="11",직접데이타입력!$K176," ")</f>
        <v xml:space="preserve"> </v>
      </c>
      <c r="M171" s="97" t="str">
        <f>IF(직접데이타입력!$E176="12",직접데이타입력!$K176," ")</f>
        <v xml:space="preserve"> </v>
      </c>
      <c r="N171" s="97" t="str">
        <f>IF(직접데이타입력!$E176="13",직접데이타입력!$K176," ")</f>
        <v xml:space="preserve"> </v>
      </c>
      <c r="O171" s="97" t="str">
        <f>IF(직접데이타입력!$E176="14",직접데이타입력!$K176," ")</f>
        <v xml:space="preserve"> </v>
      </c>
      <c r="P171" s="97" t="str">
        <f>IF(직접데이타입력!$E176="15",직접데이타입력!$K176," ")</f>
        <v xml:space="preserve"> </v>
      </c>
    </row>
    <row r="172" spans="1:16" ht="11.25" customHeight="1">
      <c r="A172" s="96">
        <f t="shared" si="2"/>
        <v>171</v>
      </c>
      <c r="B172" s="97" t="str">
        <f>IF(직접데이타입력!$E177="1",직접데이타입력!$K177," ")</f>
        <v xml:space="preserve"> </v>
      </c>
      <c r="C172" s="97" t="str">
        <f>IF(직접데이타입력!$E177="2",직접데이타입력!$K177," ")</f>
        <v xml:space="preserve"> </v>
      </c>
      <c r="D172" s="97" t="str">
        <f>IF(직접데이타입력!$E177="3",직접데이타입력!$K177," ")</f>
        <v xml:space="preserve"> </v>
      </c>
      <c r="E172" s="97" t="str">
        <f>IF(직접데이타입력!$E177="4",직접데이타입력!$K177," ")</f>
        <v xml:space="preserve"> </v>
      </c>
      <c r="F172" s="97" t="str">
        <f>IF(직접데이타입력!$E177="5",직접데이타입력!$K177," ")</f>
        <v xml:space="preserve"> </v>
      </c>
      <c r="G172" s="97" t="str">
        <f>IF(직접데이타입력!$E177="6",직접데이타입력!$K177," ")</f>
        <v xml:space="preserve"> </v>
      </c>
      <c r="H172" s="97" t="str">
        <f>IF(직접데이타입력!$E177="7",직접데이타입력!$K177," ")</f>
        <v xml:space="preserve"> </v>
      </c>
      <c r="I172" s="97" t="str">
        <f>IF(직접데이타입력!$E177="8",직접데이타입력!$K177," ")</f>
        <v xml:space="preserve"> </v>
      </c>
      <c r="J172" s="97" t="str">
        <f>IF(직접데이타입력!$E177="9",직접데이타입력!$K177," ")</f>
        <v xml:space="preserve"> </v>
      </c>
      <c r="K172" s="97" t="str">
        <f>IF(직접데이타입력!$E177="10",직접데이타입력!$K177," ")</f>
        <v xml:space="preserve"> </v>
      </c>
      <c r="L172" s="97" t="str">
        <f>IF(직접데이타입력!$E177="11",직접데이타입력!$K177," ")</f>
        <v xml:space="preserve"> </v>
      </c>
      <c r="M172" s="97" t="str">
        <f>IF(직접데이타입력!$E177="12",직접데이타입력!$K177," ")</f>
        <v xml:space="preserve"> </v>
      </c>
      <c r="N172" s="97" t="str">
        <f>IF(직접데이타입력!$E177="13",직접데이타입력!$K177," ")</f>
        <v xml:space="preserve"> </v>
      </c>
      <c r="O172" s="97" t="str">
        <f>IF(직접데이타입력!$E177="14",직접데이타입력!$K177," ")</f>
        <v xml:space="preserve"> </v>
      </c>
      <c r="P172" s="97" t="str">
        <f>IF(직접데이타입력!$E177="15",직접데이타입력!$K177," ")</f>
        <v xml:space="preserve"> </v>
      </c>
    </row>
    <row r="173" spans="1:16" ht="11.25" customHeight="1">
      <c r="A173" s="96">
        <f t="shared" si="2"/>
        <v>172</v>
      </c>
      <c r="B173" s="97" t="str">
        <f>IF(직접데이타입력!$E178="1",직접데이타입력!$K178," ")</f>
        <v xml:space="preserve"> </v>
      </c>
      <c r="C173" s="97" t="str">
        <f>IF(직접데이타입력!$E178="2",직접데이타입력!$K178," ")</f>
        <v xml:space="preserve"> </v>
      </c>
      <c r="D173" s="97" t="str">
        <f>IF(직접데이타입력!$E178="3",직접데이타입력!$K178," ")</f>
        <v xml:space="preserve"> </v>
      </c>
      <c r="E173" s="97" t="str">
        <f>IF(직접데이타입력!$E178="4",직접데이타입력!$K178," ")</f>
        <v xml:space="preserve"> </v>
      </c>
      <c r="F173" s="97" t="str">
        <f>IF(직접데이타입력!$E178="5",직접데이타입력!$K178," ")</f>
        <v xml:space="preserve"> </v>
      </c>
      <c r="G173" s="97" t="str">
        <f>IF(직접데이타입력!$E178="6",직접데이타입력!$K178," ")</f>
        <v xml:space="preserve"> </v>
      </c>
      <c r="H173" s="97" t="str">
        <f>IF(직접데이타입력!$E178="7",직접데이타입력!$K178," ")</f>
        <v xml:space="preserve"> </v>
      </c>
      <c r="I173" s="97" t="str">
        <f>IF(직접데이타입력!$E178="8",직접데이타입력!$K178," ")</f>
        <v xml:space="preserve"> </v>
      </c>
      <c r="J173" s="97" t="str">
        <f>IF(직접데이타입력!$E178="9",직접데이타입력!$K178," ")</f>
        <v xml:space="preserve"> </v>
      </c>
      <c r="K173" s="97" t="str">
        <f>IF(직접데이타입력!$E178="10",직접데이타입력!$K178," ")</f>
        <v xml:space="preserve"> </v>
      </c>
      <c r="L173" s="97" t="str">
        <f>IF(직접데이타입력!$E178="11",직접데이타입력!$K178," ")</f>
        <v xml:space="preserve"> </v>
      </c>
      <c r="M173" s="97" t="str">
        <f>IF(직접데이타입력!$E178="12",직접데이타입력!$K178," ")</f>
        <v xml:space="preserve"> </v>
      </c>
      <c r="N173" s="97" t="str">
        <f>IF(직접데이타입력!$E178="13",직접데이타입력!$K178," ")</f>
        <v xml:space="preserve"> </v>
      </c>
      <c r="O173" s="97" t="str">
        <f>IF(직접데이타입력!$E178="14",직접데이타입력!$K178," ")</f>
        <v xml:space="preserve"> </v>
      </c>
      <c r="P173" s="97" t="str">
        <f>IF(직접데이타입력!$E178="15",직접데이타입력!$K178," ")</f>
        <v xml:space="preserve"> </v>
      </c>
    </row>
    <row r="174" spans="1:16" ht="11.25" customHeight="1">
      <c r="A174" s="96">
        <f t="shared" si="2"/>
        <v>173</v>
      </c>
      <c r="B174" s="97" t="str">
        <f>IF(직접데이타입력!$E179="1",직접데이타입력!$K179," ")</f>
        <v xml:space="preserve"> </v>
      </c>
      <c r="C174" s="97" t="str">
        <f>IF(직접데이타입력!$E179="2",직접데이타입력!$K179," ")</f>
        <v xml:space="preserve"> </v>
      </c>
      <c r="D174" s="97" t="str">
        <f>IF(직접데이타입력!$E179="3",직접데이타입력!$K179," ")</f>
        <v xml:space="preserve"> </v>
      </c>
      <c r="E174" s="97" t="str">
        <f>IF(직접데이타입력!$E179="4",직접데이타입력!$K179," ")</f>
        <v xml:space="preserve"> </v>
      </c>
      <c r="F174" s="97" t="str">
        <f>IF(직접데이타입력!$E179="5",직접데이타입력!$K179," ")</f>
        <v xml:space="preserve"> </v>
      </c>
      <c r="G174" s="97" t="str">
        <f>IF(직접데이타입력!$E179="6",직접데이타입력!$K179," ")</f>
        <v xml:space="preserve"> </v>
      </c>
      <c r="H174" s="97" t="str">
        <f>IF(직접데이타입력!$E179="7",직접데이타입력!$K179," ")</f>
        <v xml:space="preserve"> </v>
      </c>
      <c r="I174" s="97" t="str">
        <f>IF(직접데이타입력!$E179="8",직접데이타입력!$K179," ")</f>
        <v xml:space="preserve"> </v>
      </c>
      <c r="J174" s="97" t="str">
        <f>IF(직접데이타입력!$E179="9",직접데이타입력!$K179," ")</f>
        <v xml:space="preserve"> </v>
      </c>
      <c r="K174" s="97" t="str">
        <f>IF(직접데이타입력!$E179="10",직접데이타입력!$K179," ")</f>
        <v xml:space="preserve"> </v>
      </c>
      <c r="L174" s="97" t="str">
        <f>IF(직접데이타입력!$E179="11",직접데이타입력!$K179," ")</f>
        <v xml:space="preserve"> </v>
      </c>
      <c r="M174" s="97" t="str">
        <f>IF(직접데이타입력!$E179="12",직접데이타입력!$K179," ")</f>
        <v xml:space="preserve"> </v>
      </c>
      <c r="N174" s="97" t="str">
        <f>IF(직접데이타입력!$E179="13",직접데이타입력!$K179," ")</f>
        <v xml:space="preserve"> </v>
      </c>
      <c r="O174" s="97" t="str">
        <f>IF(직접데이타입력!$E179="14",직접데이타입력!$K179," ")</f>
        <v xml:space="preserve"> </v>
      </c>
      <c r="P174" s="97" t="str">
        <f>IF(직접데이타입력!$E179="15",직접데이타입력!$K179," ")</f>
        <v xml:space="preserve"> </v>
      </c>
    </row>
    <row r="175" spans="1:16" ht="11.25" customHeight="1">
      <c r="A175" s="96">
        <f t="shared" si="2"/>
        <v>174</v>
      </c>
      <c r="B175" s="97" t="str">
        <f>IF(직접데이타입력!$E180="1",직접데이타입력!$K180," ")</f>
        <v xml:space="preserve"> </v>
      </c>
      <c r="C175" s="97" t="str">
        <f>IF(직접데이타입력!$E180="2",직접데이타입력!$K180," ")</f>
        <v xml:space="preserve"> </v>
      </c>
      <c r="D175" s="97" t="str">
        <f>IF(직접데이타입력!$E180="3",직접데이타입력!$K180," ")</f>
        <v xml:space="preserve"> </v>
      </c>
      <c r="E175" s="97" t="str">
        <f>IF(직접데이타입력!$E180="4",직접데이타입력!$K180," ")</f>
        <v xml:space="preserve"> </v>
      </c>
      <c r="F175" s="97" t="str">
        <f>IF(직접데이타입력!$E180="5",직접데이타입력!$K180," ")</f>
        <v xml:space="preserve"> </v>
      </c>
      <c r="G175" s="97" t="str">
        <f>IF(직접데이타입력!$E180="6",직접데이타입력!$K180," ")</f>
        <v xml:space="preserve"> </v>
      </c>
      <c r="H175" s="97" t="str">
        <f>IF(직접데이타입력!$E180="7",직접데이타입력!$K180," ")</f>
        <v xml:space="preserve"> </v>
      </c>
      <c r="I175" s="97" t="str">
        <f>IF(직접데이타입력!$E180="8",직접데이타입력!$K180," ")</f>
        <v xml:space="preserve"> </v>
      </c>
      <c r="J175" s="97" t="str">
        <f>IF(직접데이타입력!$E180="9",직접데이타입력!$K180," ")</f>
        <v xml:space="preserve"> </v>
      </c>
      <c r="K175" s="97" t="str">
        <f>IF(직접데이타입력!$E180="10",직접데이타입력!$K180," ")</f>
        <v xml:space="preserve"> </v>
      </c>
      <c r="L175" s="97" t="str">
        <f>IF(직접데이타입력!$E180="11",직접데이타입력!$K180," ")</f>
        <v xml:space="preserve"> </v>
      </c>
      <c r="M175" s="97" t="str">
        <f>IF(직접데이타입력!$E180="12",직접데이타입력!$K180," ")</f>
        <v xml:space="preserve"> </v>
      </c>
      <c r="N175" s="97" t="str">
        <f>IF(직접데이타입력!$E180="13",직접데이타입력!$K180," ")</f>
        <v xml:space="preserve"> </v>
      </c>
      <c r="O175" s="97" t="str">
        <f>IF(직접데이타입력!$E180="14",직접데이타입력!$K180," ")</f>
        <v xml:space="preserve"> </v>
      </c>
      <c r="P175" s="97" t="str">
        <f>IF(직접데이타입력!$E180="15",직접데이타입력!$K180," ")</f>
        <v xml:space="preserve"> </v>
      </c>
    </row>
    <row r="176" spans="1:16" ht="11.25" customHeight="1">
      <c r="A176" s="96">
        <f t="shared" si="2"/>
        <v>175</v>
      </c>
      <c r="B176" s="97" t="str">
        <f>IF(직접데이타입력!$E181="1",직접데이타입력!$K181," ")</f>
        <v xml:space="preserve"> </v>
      </c>
      <c r="C176" s="97" t="str">
        <f>IF(직접데이타입력!$E181="2",직접데이타입력!$K181," ")</f>
        <v xml:space="preserve"> </v>
      </c>
      <c r="D176" s="97" t="str">
        <f>IF(직접데이타입력!$E181="3",직접데이타입력!$K181," ")</f>
        <v xml:space="preserve"> </v>
      </c>
      <c r="E176" s="97" t="str">
        <f>IF(직접데이타입력!$E181="4",직접데이타입력!$K181," ")</f>
        <v xml:space="preserve"> </v>
      </c>
      <c r="F176" s="97" t="str">
        <f>IF(직접데이타입력!$E181="5",직접데이타입력!$K181," ")</f>
        <v xml:space="preserve"> </v>
      </c>
      <c r="G176" s="97" t="str">
        <f>IF(직접데이타입력!$E181="6",직접데이타입력!$K181," ")</f>
        <v xml:space="preserve"> </v>
      </c>
      <c r="H176" s="97" t="str">
        <f>IF(직접데이타입력!$E181="7",직접데이타입력!$K181," ")</f>
        <v xml:space="preserve"> </v>
      </c>
      <c r="I176" s="97" t="str">
        <f>IF(직접데이타입력!$E181="8",직접데이타입력!$K181," ")</f>
        <v xml:space="preserve"> </v>
      </c>
      <c r="J176" s="97" t="str">
        <f>IF(직접데이타입력!$E181="9",직접데이타입력!$K181," ")</f>
        <v xml:space="preserve"> </v>
      </c>
      <c r="K176" s="97" t="str">
        <f>IF(직접데이타입력!$E181="10",직접데이타입력!$K181," ")</f>
        <v xml:space="preserve"> </v>
      </c>
      <c r="L176" s="97" t="str">
        <f>IF(직접데이타입력!$E181="11",직접데이타입력!$K181," ")</f>
        <v xml:space="preserve"> </v>
      </c>
      <c r="M176" s="97" t="str">
        <f>IF(직접데이타입력!$E181="12",직접데이타입력!$K181," ")</f>
        <v xml:space="preserve"> </v>
      </c>
      <c r="N176" s="97" t="str">
        <f>IF(직접데이타입력!$E181="13",직접데이타입력!$K181," ")</f>
        <v xml:space="preserve"> </v>
      </c>
      <c r="O176" s="97" t="str">
        <f>IF(직접데이타입력!$E181="14",직접데이타입력!$K181," ")</f>
        <v xml:space="preserve"> </v>
      </c>
      <c r="P176" s="97" t="str">
        <f>IF(직접데이타입력!$E181="15",직접데이타입력!$K181," ")</f>
        <v xml:space="preserve"> </v>
      </c>
    </row>
    <row r="177" spans="1:16" ht="11.25" customHeight="1">
      <c r="A177" s="96">
        <f t="shared" si="2"/>
        <v>176</v>
      </c>
      <c r="B177" s="97" t="str">
        <f>IF(직접데이타입력!$E182="1",직접데이타입력!$K182," ")</f>
        <v xml:space="preserve"> </v>
      </c>
      <c r="C177" s="97" t="str">
        <f>IF(직접데이타입력!$E182="2",직접데이타입력!$K182," ")</f>
        <v xml:space="preserve"> </v>
      </c>
      <c r="D177" s="97" t="str">
        <f>IF(직접데이타입력!$E182="3",직접데이타입력!$K182," ")</f>
        <v xml:space="preserve"> </v>
      </c>
      <c r="E177" s="97" t="str">
        <f>IF(직접데이타입력!$E182="4",직접데이타입력!$K182," ")</f>
        <v xml:space="preserve"> </v>
      </c>
      <c r="F177" s="97" t="str">
        <f>IF(직접데이타입력!$E182="5",직접데이타입력!$K182," ")</f>
        <v xml:space="preserve"> </v>
      </c>
      <c r="G177" s="97" t="str">
        <f>IF(직접데이타입력!$E182="6",직접데이타입력!$K182," ")</f>
        <v xml:space="preserve"> </v>
      </c>
      <c r="H177" s="97" t="str">
        <f>IF(직접데이타입력!$E182="7",직접데이타입력!$K182," ")</f>
        <v xml:space="preserve"> </v>
      </c>
      <c r="I177" s="97" t="str">
        <f>IF(직접데이타입력!$E182="8",직접데이타입력!$K182," ")</f>
        <v xml:space="preserve"> </v>
      </c>
      <c r="J177" s="97" t="str">
        <f>IF(직접데이타입력!$E182="9",직접데이타입력!$K182," ")</f>
        <v xml:space="preserve"> </v>
      </c>
      <c r="K177" s="97" t="str">
        <f>IF(직접데이타입력!$E182="10",직접데이타입력!$K182," ")</f>
        <v xml:space="preserve"> </v>
      </c>
      <c r="L177" s="97" t="str">
        <f>IF(직접데이타입력!$E182="11",직접데이타입력!$K182," ")</f>
        <v xml:space="preserve"> </v>
      </c>
      <c r="M177" s="97" t="str">
        <f>IF(직접데이타입력!$E182="12",직접데이타입력!$K182," ")</f>
        <v xml:space="preserve"> </v>
      </c>
      <c r="N177" s="97" t="str">
        <f>IF(직접데이타입력!$E182="13",직접데이타입력!$K182," ")</f>
        <v xml:space="preserve"> </v>
      </c>
      <c r="O177" s="97" t="str">
        <f>IF(직접데이타입력!$E182="14",직접데이타입력!$K182," ")</f>
        <v xml:space="preserve"> </v>
      </c>
      <c r="P177" s="97" t="str">
        <f>IF(직접데이타입력!$E182="15",직접데이타입력!$K182," ")</f>
        <v xml:space="preserve"> </v>
      </c>
    </row>
    <row r="178" spans="1:16" ht="11.25" customHeight="1">
      <c r="A178" s="96">
        <f t="shared" si="2"/>
        <v>177</v>
      </c>
      <c r="B178" s="97" t="str">
        <f>IF(직접데이타입력!$E183="1",직접데이타입력!$K183," ")</f>
        <v xml:space="preserve"> </v>
      </c>
      <c r="C178" s="97" t="str">
        <f>IF(직접데이타입력!$E183="2",직접데이타입력!$K183," ")</f>
        <v xml:space="preserve"> </v>
      </c>
      <c r="D178" s="97" t="str">
        <f>IF(직접데이타입력!$E183="3",직접데이타입력!$K183," ")</f>
        <v xml:space="preserve"> </v>
      </c>
      <c r="E178" s="97" t="str">
        <f>IF(직접데이타입력!$E183="4",직접데이타입력!$K183," ")</f>
        <v xml:space="preserve"> </v>
      </c>
      <c r="F178" s="97" t="str">
        <f>IF(직접데이타입력!$E183="5",직접데이타입력!$K183," ")</f>
        <v xml:space="preserve"> </v>
      </c>
      <c r="G178" s="97" t="str">
        <f>IF(직접데이타입력!$E183="6",직접데이타입력!$K183," ")</f>
        <v xml:space="preserve"> </v>
      </c>
      <c r="H178" s="97" t="str">
        <f>IF(직접데이타입력!$E183="7",직접데이타입력!$K183," ")</f>
        <v xml:space="preserve"> </v>
      </c>
      <c r="I178" s="97" t="str">
        <f>IF(직접데이타입력!$E183="8",직접데이타입력!$K183," ")</f>
        <v xml:space="preserve"> </v>
      </c>
      <c r="J178" s="97" t="str">
        <f>IF(직접데이타입력!$E183="9",직접데이타입력!$K183," ")</f>
        <v xml:space="preserve"> </v>
      </c>
      <c r="K178" s="97" t="str">
        <f>IF(직접데이타입력!$E183="10",직접데이타입력!$K183," ")</f>
        <v xml:space="preserve"> </v>
      </c>
      <c r="L178" s="97" t="str">
        <f>IF(직접데이타입력!$E183="11",직접데이타입력!$K183," ")</f>
        <v xml:space="preserve"> </v>
      </c>
      <c r="M178" s="97" t="str">
        <f>IF(직접데이타입력!$E183="12",직접데이타입력!$K183," ")</f>
        <v xml:space="preserve"> </v>
      </c>
      <c r="N178" s="97" t="str">
        <f>IF(직접데이타입력!$E183="13",직접데이타입력!$K183," ")</f>
        <v xml:space="preserve"> </v>
      </c>
      <c r="O178" s="97" t="str">
        <f>IF(직접데이타입력!$E183="14",직접데이타입력!$K183," ")</f>
        <v xml:space="preserve"> </v>
      </c>
      <c r="P178" s="97" t="str">
        <f>IF(직접데이타입력!$E183="15",직접데이타입력!$K183," ")</f>
        <v xml:space="preserve"> </v>
      </c>
    </row>
    <row r="179" spans="1:16" ht="11.25" customHeight="1">
      <c r="A179" s="96">
        <f t="shared" si="2"/>
        <v>178</v>
      </c>
      <c r="B179" s="97" t="str">
        <f>IF(직접데이타입력!$E184="1",직접데이타입력!$K184," ")</f>
        <v xml:space="preserve"> </v>
      </c>
      <c r="C179" s="97" t="str">
        <f>IF(직접데이타입력!$E184="2",직접데이타입력!$K184," ")</f>
        <v xml:space="preserve"> </v>
      </c>
      <c r="D179" s="97" t="str">
        <f>IF(직접데이타입력!$E184="3",직접데이타입력!$K184," ")</f>
        <v xml:space="preserve"> </v>
      </c>
      <c r="E179" s="97" t="str">
        <f>IF(직접데이타입력!$E184="4",직접데이타입력!$K184," ")</f>
        <v xml:space="preserve"> </v>
      </c>
      <c r="F179" s="97" t="str">
        <f>IF(직접데이타입력!$E184="5",직접데이타입력!$K184," ")</f>
        <v xml:space="preserve"> </v>
      </c>
      <c r="G179" s="97" t="str">
        <f>IF(직접데이타입력!$E184="6",직접데이타입력!$K184," ")</f>
        <v xml:space="preserve"> </v>
      </c>
      <c r="H179" s="97" t="str">
        <f>IF(직접데이타입력!$E184="7",직접데이타입력!$K184," ")</f>
        <v xml:space="preserve"> </v>
      </c>
      <c r="I179" s="97" t="str">
        <f>IF(직접데이타입력!$E184="8",직접데이타입력!$K184," ")</f>
        <v xml:space="preserve"> </v>
      </c>
      <c r="J179" s="97" t="str">
        <f>IF(직접데이타입력!$E184="9",직접데이타입력!$K184," ")</f>
        <v xml:space="preserve"> </v>
      </c>
      <c r="K179" s="97" t="str">
        <f>IF(직접데이타입력!$E184="10",직접데이타입력!$K184," ")</f>
        <v xml:space="preserve"> </v>
      </c>
      <c r="L179" s="97" t="str">
        <f>IF(직접데이타입력!$E184="11",직접데이타입력!$K184," ")</f>
        <v xml:space="preserve"> </v>
      </c>
      <c r="M179" s="97" t="str">
        <f>IF(직접데이타입력!$E184="12",직접데이타입력!$K184," ")</f>
        <v xml:space="preserve"> </v>
      </c>
      <c r="N179" s="97" t="str">
        <f>IF(직접데이타입력!$E184="13",직접데이타입력!$K184," ")</f>
        <v xml:space="preserve"> </v>
      </c>
      <c r="O179" s="97" t="str">
        <f>IF(직접데이타입력!$E184="14",직접데이타입력!$K184," ")</f>
        <v xml:space="preserve"> </v>
      </c>
      <c r="P179" s="97" t="str">
        <f>IF(직접데이타입력!$E184="15",직접데이타입력!$K184," ")</f>
        <v xml:space="preserve"> </v>
      </c>
    </row>
    <row r="180" spans="1:16" ht="11.25" customHeight="1">
      <c r="A180" s="96">
        <f t="shared" si="2"/>
        <v>179</v>
      </c>
      <c r="B180" s="97" t="str">
        <f>IF(직접데이타입력!$E185="1",직접데이타입력!$K185," ")</f>
        <v xml:space="preserve"> </v>
      </c>
      <c r="C180" s="97" t="str">
        <f>IF(직접데이타입력!$E185="2",직접데이타입력!$K185," ")</f>
        <v xml:space="preserve"> </v>
      </c>
      <c r="D180" s="97" t="str">
        <f>IF(직접데이타입력!$E185="3",직접데이타입력!$K185," ")</f>
        <v xml:space="preserve"> </v>
      </c>
      <c r="E180" s="97" t="str">
        <f>IF(직접데이타입력!$E185="4",직접데이타입력!$K185," ")</f>
        <v xml:space="preserve"> </v>
      </c>
      <c r="F180" s="97" t="str">
        <f>IF(직접데이타입력!$E185="5",직접데이타입력!$K185," ")</f>
        <v xml:space="preserve"> </v>
      </c>
      <c r="G180" s="97" t="str">
        <f>IF(직접데이타입력!$E185="6",직접데이타입력!$K185," ")</f>
        <v xml:space="preserve"> </v>
      </c>
      <c r="H180" s="97" t="str">
        <f>IF(직접데이타입력!$E185="7",직접데이타입력!$K185," ")</f>
        <v xml:space="preserve"> </v>
      </c>
      <c r="I180" s="97" t="str">
        <f>IF(직접데이타입력!$E185="8",직접데이타입력!$K185," ")</f>
        <v xml:space="preserve"> </v>
      </c>
      <c r="J180" s="97" t="str">
        <f>IF(직접데이타입력!$E185="9",직접데이타입력!$K185," ")</f>
        <v xml:space="preserve"> </v>
      </c>
      <c r="K180" s="97" t="str">
        <f>IF(직접데이타입력!$E185="10",직접데이타입력!$K185," ")</f>
        <v xml:space="preserve"> </v>
      </c>
      <c r="L180" s="97" t="str">
        <f>IF(직접데이타입력!$E185="11",직접데이타입력!$K185," ")</f>
        <v xml:space="preserve"> </v>
      </c>
      <c r="M180" s="97" t="str">
        <f>IF(직접데이타입력!$E185="12",직접데이타입력!$K185," ")</f>
        <v xml:space="preserve"> </v>
      </c>
      <c r="N180" s="97" t="str">
        <f>IF(직접데이타입력!$E185="13",직접데이타입력!$K185," ")</f>
        <v xml:space="preserve"> </v>
      </c>
      <c r="O180" s="97" t="str">
        <f>IF(직접데이타입력!$E185="14",직접데이타입력!$K185," ")</f>
        <v xml:space="preserve"> </v>
      </c>
      <c r="P180" s="97" t="str">
        <f>IF(직접데이타입력!$E185="15",직접데이타입력!$K185," ")</f>
        <v xml:space="preserve"> </v>
      </c>
    </row>
    <row r="181" spans="1:16" ht="11.25" customHeight="1">
      <c r="A181" s="96">
        <f t="shared" si="2"/>
        <v>180</v>
      </c>
      <c r="B181" s="97" t="str">
        <f>IF(직접데이타입력!$E186="1",직접데이타입력!$K186," ")</f>
        <v xml:space="preserve"> </v>
      </c>
      <c r="C181" s="97" t="str">
        <f>IF(직접데이타입력!$E186="2",직접데이타입력!$K186," ")</f>
        <v xml:space="preserve"> </v>
      </c>
      <c r="D181" s="97" t="str">
        <f>IF(직접데이타입력!$E186="3",직접데이타입력!$K186," ")</f>
        <v xml:space="preserve"> </v>
      </c>
      <c r="E181" s="97" t="str">
        <f>IF(직접데이타입력!$E186="4",직접데이타입력!$K186," ")</f>
        <v xml:space="preserve"> </v>
      </c>
      <c r="F181" s="97" t="str">
        <f>IF(직접데이타입력!$E186="5",직접데이타입력!$K186," ")</f>
        <v xml:space="preserve"> </v>
      </c>
      <c r="G181" s="97" t="str">
        <f>IF(직접데이타입력!$E186="6",직접데이타입력!$K186," ")</f>
        <v xml:space="preserve"> </v>
      </c>
      <c r="H181" s="97" t="str">
        <f>IF(직접데이타입력!$E186="7",직접데이타입력!$K186," ")</f>
        <v xml:space="preserve"> </v>
      </c>
      <c r="I181" s="97" t="str">
        <f>IF(직접데이타입력!$E186="8",직접데이타입력!$K186," ")</f>
        <v xml:space="preserve"> </v>
      </c>
      <c r="J181" s="97" t="str">
        <f>IF(직접데이타입력!$E186="9",직접데이타입력!$K186," ")</f>
        <v xml:space="preserve"> </v>
      </c>
      <c r="K181" s="97" t="str">
        <f>IF(직접데이타입력!$E186="10",직접데이타입력!$K186," ")</f>
        <v xml:space="preserve"> </v>
      </c>
      <c r="L181" s="97" t="str">
        <f>IF(직접데이타입력!$E186="11",직접데이타입력!$K186," ")</f>
        <v xml:space="preserve"> </v>
      </c>
      <c r="M181" s="97" t="str">
        <f>IF(직접데이타입력!$E186="12",직접데이타입력!$K186," ")</f>
        <v xml:space="preserve"> </v>
      </c>
      <c r="N181" s="97" t="str">
        <f>IF(직접데이타입력!$E186="13",직접데이타입력!$K186," ")</f>
        <v xml:space="preserve"> </v>
      </c>
      <c r="O181" s="97" t="str">
        <f>IF(직접데이타입력!$E186="14",직접데이타입력!$K186," ")</f>
        <v xml:space="preserve"> </v>
      </c>
      <c r="P181" s="97" t="str">
        <f>IF(직접데이타입력!$E186="15",직접데이타입력!$K186," ")</f>
        <v xml:space="preserve"> </v>
      </c>
    </row>
    <row r="182" spans="1:16" ht="11.25" customHeight="1">
      <c r="A182" s="96">
        <f t="shared" si="2"/>
        <v>181</v>
      </c>
      <c r="B182" s="97" t="str">
        <f>IF(직접데이타입력!$E187="1",직접데이타입력!$K187," ")</f>
        <v xml:space="preserve"> </v>
      </c>
      <c r="C182" s="97" t="str">
        <f>IF(직접데이타입력!$E187="2",직접데이타입력!$K187," ")</f>
        <v xml:space="preserve"> </v>
      </c>
      <c r="D182" s="97" t="str">
        <f>IF(직접데이타입력!$E187="3",직접데이타입력!$K187," ")</f>
        <v xml:space="preserve"> </v>
      </c>
      <c r="E182" s="97" t="str">
        <f>IF(직접데이타입력!$E187="4",직접데이타입력!$K187," ")</f>
        <v xml:space="preserve"> </v>
      </c>
      <c r="F182" s="97" t="str">
        <f>IF(직접데이타입력!$E187="5",직접데이타입력!$K187," ")</f>
        <v xml:space="preserve"> </v>
      </c>
      <c r="G182" s="97" t="str">
        <f>IF(직접데이타입력!$E187="6",직접데이타입력!$K187," ")</f>
        <v xml:space="preserve"> </v>
      </c>
      <c r="H182" s="97" t="str">
        <f>IF(직접데이타입력!$E187="7",직접데이타입력!$K187," ")</f>
        <v xml:space="preserve"> </v>
      </c>
      <c r="I182" s="97" t="str">
        <f>IF(직접데이타입력!$E187="8",직접데이타입력!$K187," ")</f>
        <v xml:space="preserve"> </v>
      </c>
      <c r="J182" s="97" t="str">
        <f>IF(직접데이타입력!$E187="9",직접데이타입력!$K187," ")</f>
        <v xml:space="preserve"> </v>
      </c>
      <c r="K182" s="97" t="str">
        <f>IF(직접데이타입력!$E187="10",직접데이타입력!$K187," ")</f>
        <v xml:space="preserve"> </v>
      </c>
      <c r="L182" s="97" t="str">
        <f>IF(직접데이타입력!$E187="11",직접데이타입력!$K187," ")</f>
        <v xml:space="preserve"> </v>
      </c>
      <c r="M182" s="97" t="str">
        <f>IF(직접데이타입력!$E187="12",직접데이타입력!$K187," ")</f>
        <v xml:space="preserve"> </v>
      </c>
      <c r="N182" s="97" t="str">
        <f>IF(직접데이타입력!$E187="13",직접데이타입력!$K187," ")</f>
        <v xml:space="preserve"> </v>
      </c>
      <c r="O182" s="97" t="str">
        <f>IF(직접데이타입력!$E187="14",직접데이타입력!$K187," ")</f>
        <v xml:space="preserve"> </v>
      </c>
      <c r="P182" s="97" t="str">
        <f>IF(직접데이타입력!$E187="15",직접데이타입력!$K187," ")</f>
        <v xml:space="preserve"> </v>
      </c>
    </row>
    <row r="183" spans="1:16" ht="11.25" customHeight="1">
      <c r="A183" s="96">
        <f t="shared" si="2"/>
        <v>182</v>
      </c>
      <c r="B183" s="97" t="str">
        <f>IF(직접데이타입력!$E188="1",직접데이타입력!$K188," ")</f>
        <v xml:space="preserve"> </v>
      </c>
      <c r="C183" s="97" t="str">
        <f>IF(직접데이타입력!$E188="2",직접데이타입력!$K188," ")</f>
        <v xml:space="preserve"> </v>
      </c>
      <c r="D183" s="97" t="str">
        <f>IF(직접데이타입력!$E188="3",직접데이타입력!$K188," ")</f>
        <v xml:space="preserve"> </v>
      </c>
      <c r="E183" s="97" t="str">
        <f>IF(직접데이타입력!$E188="4",직접데이타입력!$K188," ")</f>
        <v xml:space="preserve"> </v>
      </c>
      <c r="F183" s="97" t="str">
        <f>IF(직접데이타입력!$E188="5",직접데이타입력!$K188," ")</f>
        <v xml:space="preserve"> </v>
      </c>
      <c r="G183" s="97" t="str">
        <f>IF(직접데이타입력!$E188="6",직접데이타입력!$K188," ")</f>
        <v xml:space="preserve"> </v>
      </c>
      <c r="H183" s="97" t="str">
        <f>IF(직접데이타입력!$E188="7",직접데이타입력!$K188," ")</f>
        <v xml:space="preserve"> </v>
      </c>
      <c r="I183" s="97" t="str">
        <f>IF(직접데이타입력!$E188="8",직접데이타입력!$K188," ")</f>
        <v xml:space="preserve"> </v>
      </c>
      <c r="J183" s="97" t="str">
        <f>IF(직접데이타입력!$E188="9",직접데이타입력!$K188," ")</f>
        <v xml:space="preserve"> </v>
      </c>
      <c r="K183" s="97" t="str">
        <f>IF(직접데이타입력!$E188="10",직접데이타입력!$K188," ")</f>
        <v xml:space="preserve"> </v>
      </c>
      <c r="L183" s="97" t="str">
        <f>IF(직접데이타입력!$E188="11",직접데이타입력!$K188," ")</f>
        <v xml:space="preserve"> </v>
      </c>
      <c r="M183" s="97" t="str">
        <f>IF(직접데이타입력!$E188="12",직접데이타입력!$K188," ")</f>
        <v xml:space="preserve"> </v>
      </c>
      <c r="N183" s="97" t="str">
        <f>IF(직접데이타입력!$E188="13",직접데이타입력!$K188," ")</f>
        <v xml:space="preserve"> </v>
      </c>
      <c r="O183" s="97" t="str">
        <f>IF(직접데이타입력!$E188="14",직접데이타입력!$K188," ")</f>
        <v xml:space="preserve"> </v>
      </c>
      <c r="P183" s="97" t="str">
        <f>IF(직접데이타입력!$E188="15",직접데이타입력!$K188," ")</f>
        <v xml:space="preserve"> </v>
      </c>
    </row>
    <row r="184" spans="1:16" ht="11.25" customHeight="1">
      <c r="A184" s="96">
        <f t="shared" si="2"/>
        <v>183</v>
      </c>
      <c r="B184" s="97" t="str">
        <f>IF(직접데이타입력!$E189="1",직접데이타입력!$K189," ")</f>
        <v xml:space="preserve"> </v>
      </c>
      <c r="C184" s="97" t="str">
        <f>IF(직접데이타입력!$E189="2",직접데이타입력!$K189," ")</f>
        <v xml:space="preserve"> </v>
      </c>
      <c r="D184" s="97" t="str">
        <f>IF(직접데이타입력!$E189="3",직접데이타입력!$K189," ")</f>
        <v xml:space="preserve"> </v>
      </c>
      <c r="E184" s="97" t="str">
        <f>IF(직접데이타입력!$E189="4",직접데이타입력!$K189," ")</f>
        <v xml:space="preserve"> </v>
      </c>
      <c r="F184" s="97" t="str">
        <f>IF(직접데이타입력!$E189="5",직접데이타입력!$K189," ")</f>
        <v xml:space="preserve"> </v>
      </c>
      <c r="G184" s="97" t="str">
        <f>IF(직접데이타입력!$E189="6",직접데이타입력!$K189," ")</f>
        <v xml:space="preserve"> </v>
      </c>
      <c r="H184" s="97" t="str">
        <f>IF(직접데이타입력!$E189="7",직접데이타입력!$K189," ")</f>
        <v xml:space="preserve"> </v>
      </c>
      <c r="I184" s="97" t="str">
        <f>IF(직접데이타입력!$E189="8",직접데이타입력!$K189," ")</f>
        <v xml:space="preserve"> </v>
      </c>
      <c r="J184" s="97" t="str">
        <f>IF(직접데이타입력!$E189="9",직접데이타입력!$K189," ")</f>
        <v xml:space="preserve"> </v>
      </c>
      <c r="K184" s="97" t="str">
        <f>IF(직접데이타입력!$E189="10",직접데이타입력!$K189," ")</f>
        <v xml:space="preserve"> </v>
      </c>
      <c r="L184" s="97" t="str">
        <f>IF(직접데이타입력!$E189="11",직접데이타입력!$K189," ")</f>
        <v xml:space="preserve"> </v>
      </c>
      <c r="M184" s="97" t="str">
        <f>IF(직접데이타입력!$E189="12",직접데이타입력!$K189," ")</f>
        <v xml:space="preserve"> </v>
      </c>
      <c r="N184" s="97" t="str">
        <f>IF(직접데이타입력!$E189="13",직접데이타입력!$K189," ")</f>
        <v xml:space="preserve"> </v>
      </c>
      <c r="O184" s="97" t="str">
        <f>IF(직접데이타입력!$E189="14",직접데이타입력!$K189," ")</f>
        <v xml:space="preserve"> </v>
      </c>
      <c r="P184" s="97" t="str">
        <f>IF(직접데이타입력!$E189="15",직접데이타입력!$K189," ")</f>
        <v xml:space="preserve"> </v>
      </c>
    </row>
    <row r="185" spans="1:16" ht="11.25" customHeight="1">
      <c r="A185" s="96">
        <f t="shared" si="2"/>
        <v>184</v>
      </c>
      <c r="B185" s="97" t="str">
        <f>IF(직접데이타입력!$E190="1",직접데이타입력!$K190," ")</f>
        <v xml:space="preserve"> </v>
      </c>
      <c r="C185" s="97" t="str">
        <f>IF(직접데이타입력!$E190="2",직접데이타입력!$K190," ")</f>
        <v xml:space="preserve"> </v>
      </c>
      <c r="D185" s="97" t="str">
        <f>IF(직접데이타입력!$E190="3",직접데이타입력!$K190," ")</f>
        <v xml:space="preserve"> </v>
      </c>
      <c r="E185" s="97" t="str">
        <f>IF(직접데이타입력!$E190="4",직접데이타입력!$K190," ")</f>
        <v xml:space="preserve"> </v>
      </c>
      <c r="F185" s="97" t="str">
        <f>IF(직접데이타입력!$E190="5",직접데이타입력!$K190," ")</f>
        <v xml:space="preserve"> </v>
      </c>
      <c r="G185" s="97" t="str">
        <f>IF(직접데이타입력!$E190="6",직접데이타입력!$K190," ")</f>
        <v xml:space="preserve"> </v>
      </c>
      <c r="H185" s="97" t="str">
        <f>IF(직접데이타입력!$E190="7",직접데이타입력!$K190," ")</f>
        <v xml:space="preserve"> </v>
      </c>
      <c r="I185" s="97" t="str">
        <f>IF(직접데이타입력!$E190="8",직접데이타입력!$K190," ")</f>
        <v xml:space="preserve"> </v>
      </c>
      <c r="J185" s="97" t="str">
        <f>IF(직접데이타입력!$E190="9",직접데이타입력!$K190," ")</f>
        <v xml:space="preserve"> </v>
      </c>
      <c r="K185" s="97" t="str">
        <f>IF(직접데이타입력!$E190="10",직접데이타입력!$K190," ")</f>
        <v xml:space="preserve"> </v>
      </c>
      <c r="L185" s="97" t="str">
        <f>IF(직접데이타입력!$E190="11",직접데이타입력!$K190," ")</f>
        <v xml:space="preserve"> </v>
      </c>
      <c r="M185" s="97" t="str">
        <f>IF(직접데이타입력!$E190="12",직접데이타입력!$K190," ")</f>
        <v xml:space="preserve"> </v>
      </c>
      <c r="N185" s="97" t="str">
        <f>IF(직접데이타입력!$E190="13",직접데이타입력!$K190," ")</f>
        <v xml:space="preserve"> </v>
      </c>
      <c r="O185" s="97" t="str">
        <f>IF(직접데이타입력!$E190="14",직접데이타입력!$K190," ")</f>
        <v xml:space="preserve"> </v>
      </c>
      <c r="P185" s="97" t="str">
        <f>IF(직접데이타입력!$E190="15",직접데이타입력!$K190," ")</f>
        <v xml:space="preserve"> </v>
      </c>
    </row>
    <row r="186" spans="1:16" ht="11.25" customHeight="1">
      <c r="A186" s="96">
        <f t="shared" si="2"/>
        <v>185</v>
      </c>
      <c r="B186" s="97" t="str">
        <f>IF(직접데이타입력!$E191="1",직접데이타입력!$K191," ")</f>
        <v xml:space="preserve"> </v>
      </c>
      <c r="C186" s="97" t="str">
        <f>IF(직접데이타입력!$E191="2",직접데이타입력!$K191," ")</f>
        <v xml:space="preserve"> </v>
      </c>
      <c r="D186" s="97" t="str">
        <f>IF(직접데이타입력!$E191="3",직접데이타입력!$K191," ")</f>
        <v xml:space="preserve"> </v>
      </c>
      <c r="E186" s="97" t="str">
        <f>IF(직접데이타입력!$E191="4",직접데이타입력!$K191," ")</f>
        <v xml:space="preserve"> </v>
      </c>
      <c r="F186" s="97" t="str">
        <f>IF(직접데이타입력!$E191="5",직접데이타입력!$K191," ")</f>
        <v xml:space="preserve"> </v>
      </c>
      <c r="G186" s="97" t="str">
        <f>IF(직접데이타입력!$E191="6",직접데이타입력!$K191," ")</f>
        <v xml:space="preserve"> </v>
      </c>
      <c r="H186" s="97" t="str">
        <f>IF(직접데이타입력!$E191="7",직접데이타입력!$K191," ")</f>
        <v xml:space="preserve"> </v>
      </c>
      <c r="I186" s="97" t="str">
        <f>IF(직접데이타입력!$E191="8",직접데이타입력!$K191," ")</f>
        <v xml:space="preserve"> </v>
      </c>
      <c r="J186" s="97" t="str">
        <f>IF(직접데이타입력!$E191="9",직접데이타입력!$K191," ")</f>
        <v xml:space="preserve"> </v>
      </c>
      <c r="K186" s="97" t="str">
        <f>IF(직접데이타입력!$E191="10",직접데이타입력!$K191," ")</f>
        <v xml:space="preserve"> </v>
      </c>
      <c r="L186" s="97" t="str">
        <f>IF(직접데이타입력!$E191="11",직접데이타입력!$K191," ")</f>
        <v xml:space="preserve"> </v>
      </c>
      <c r="M186" s="97" t="str">
        <f>IF(직접데이타입력!$E191="12",직접데이타입력!$K191," ")</f>
        <v xml:space="preserve"> </v>
      </c>
      <c r="N186" s="97" t="str">
        <f>IF(직접데이타입력!$E191="13",직접데이타입력!$K191," ")</f>
        <v xml:space="preserve"> </v>
      </c>
      <c r="O186" s="97" t="str">
        <f>IF(직접데이타입력!$E191="14",직접데이타입력!$K191," ")</f>
        <v xml:space="preserve"> </v>
      </c>
      <c r="P186" s="97" t="str">
        <f>IF(직접데이타입력!$E191="15",직접데이타입력!$K191," ")</f>
        <v xml:space="preserve"> </v>
      </c>
    </row>
    <row r="187" spans="1:16" ht="11.25" customHeight="1">
      <c r="A187" s="96">
        <f t="shared" si="2"/>
        <v>186</v>
      </c>
      <c r="B187" s="97" t="str">
        <f>IF(직접데이타입력!$E192="1",직접데이타입력!$K192," ")</f>
        <v xml:space="preserve"> </v>
      </c>
      <c r="C187" s="97" t="str">
        <f>IF(직접데이타입력!$E192="2",직접데이타입력!$K192," ")</f>
        <v xml:space="preserve"> </v>
      </c>
      <c r="D187" s="97" t="str">
        <f>IF(직접데이타입력!$E192="3",직접데이타입력!$K192," ")</f>
        <v xml:space="preserve"> </v>
      </c>
      <c r="E187" s="97" t="str">
        <f>IF(직접데이타입력!$E192="4",직접데이타입력!$K192," ")</f>
        <v xml:space="preserve"> </v>
      </c>
      <c r="F187" s="97" t="str">
        <f>IF(직접데이타입력!$E192="5",직접데이타입력!$K192," ")</f>
        <v xml:space="preserve"> </v>
      </c>
      <c r="G187" s="97" t="str">
        <f>IF(직접데이타입력!$E192="6",직접데이타입력!$K192," ")</f>
        <v xml:space="preserve"> </v>
      </c>
      <c r="H187" s="97" t="str">
        <f>IF(직접데이타입력!$E192="7",직접데이타입력!$K192," ")</f>
        <v xml:space="preserve"> </v>
      </c>
      <c r="I187" s="97" t="str">
        <f>IF(직접데이타입력!$E192="8",직접데이타입력!$K192," ")</f>
        <v xml:space="preserve"> </v>
      </c>
      <c r="J187" s="97" t="str">
        <f>IF(직접데이타입력!$E192="9",직접데이타입력!$K192," ")</f>
        <v xml:space="preserve"> </v>
      </c>
      <c r="K187" s="97" t="str">
        <f>IF(직접데이타입력!$E192="10",직접데이타입력!$K192," ")</f>
        <v xml:space="preserve"> </v>
      </c>
      <c r="L187" s="97" t="str">
        <f>IF(직접데이타입력!$E192="11",직접데이타입력!$K192," ")</f>
        <v xml:space="preserve"> </v>
      </c>
      <c r="M187" s="97" t="str">
        <f>IF(직접데이타입력!$E192="12",직접데이타입력!$K192," ")</f>
        <v xml:space="preserve"> </v>
      </c>
      <c r="N187" s="97" t="str">
        <f>IF(직접데이타입력!$E192="13",직접데이타입력!$K192," ")</f>
        <v xml:space="preserve"> </v>
      </c>
      <c r="O187" s="97" t="str">
        <f>IF(직접데이타입력!$E192="14",직접데이타입력!$K192," ")</f>
        <v xml:space="preserve"> </v>
      </c>
      <c r="P187" s="97" t="str">
        <f>IF(직접데이타입력!$E192="15",직접데이타입력!$K192," ")</f>
        <v xml:space="preserve"> </v>
      </c>
    </row>
    <row r="188" spans="1:16" ht="11.25" customHeight="1">
      <c r="A188" s="96">
        <f t="shared" si="2"/>
        <v>187</v>
      </c>
      <c r="B188" s="97" t="str">
        <f>IF(직접데이타입력!$E193="1",직접데이타입력!$K193," ")</f>
        <v xml:space="preserve"> </v>
      </c>
      <c r="C188" s="97" t="str">
        <f>IF(직접데이타입력!$E193="2",직접데이타입력!$K193," ")</f>
        <v xml:space="preserve"> </v>
      </c>
      <c r="D188" s="97" t="str">
        <f>IF(직접데이타입력!$E193="3",직접데이타입력!$K193," ")</f>
        <v xml:space="preserve"> </v>
      </c>
      <c r="E188" s="97" t="str">
        <f>IF(직접데이타입력!$E193="4",직접데이타입력!$K193," ")</f>
        <v xml:space="preserve"> </v>
      </c>
      <c r="F188" s="97" t="str">
        <f>IF(직접데이타입력!$E193="5",직접데이타입력!$K193," ")</f>
        <v xml:space="preserve"> </v>
      </c>
      <c r="G188" s="97" t="str">
        <f>IF(직접데이타입력!$E193="6",직접데이타입력!$K193," ")</f>
        <v xml:space="preserve"> </v>
      </c>
      <c r="H188" s="97" t="str">
        <f>IF(직접데이타입력!$E193="7",직접데이타입력!$K193," ")</f>
        <v xml:space="preserve"> </v>
      </c>
      <c r="I188" s="97" t="str">
        <f>IF(직접데이타입력!$E193="8",직접데이타입력!$K193," ")</f>
        <v xml:space="preserve"> </v>
      </c>
      <c r="J188" s="97" t="str">
        <f>IF(직접데이타입력!$E193="9",직접데이타입력!$K193," ")</f>
        <v xml:space="preserve"> </v>
      </c>
      <c r="K188" s="97" t="str">
        <f>IF(직접데이타입력!$E193="10",직접데이타입력!$K193," ")</f>
        <v xml:space="preserve"> </v>
      </c>
      <c r="L188" s="97" t="str">
        <f>IF(직접데이타입력!$E193="11",직접데이타입력!$K193," ")</f>
        <v xml:space="preserve"> </v>
      </c>
      <c r="M188" s="97" t="str">
        <f>IF(직접데이타입력!$E193="12",직접데이타입력!$K193," ")</f>
        <v xml:space="preserve"> </v>
      </c>
      <c r="N188" s="97" t="str">
        <f>IF(직접데이타입력!$E193="13",직접데이타입력!$K193," ")</f>
        <v xml:space="preserve"> </v>
      </c>
      <c r="O188" s="97" t="str">
        <f>IF(직접데이타입력!$E193="14",직접데이타입력!$K193," ")</f>
        <v xml:space="preserve"> </v>
      </c>
      <c r="P188" s="97" t="str">
        <f>IF(직접데이타입력!$E193="15",직접데이타입력!$K193," ")</f>
        <v xml:space="preserve"> </v>
      </c>
    </row>
    <row r="189" spans="1:16" ht="11.25" customHeight="1">
      <c r="A189" s="96">
        <f t="shared" si="2"/>
        <v>188</v>
      </c>
      <c r="B189" s="97" t="str">
        <f>IF(직접데이타입력!$E194="1",직접데이타입력!$K194," ")</f>
        <v xml:space="preserve"> </v>
      </c>
      <c r="C189" s="97" t="str">
        <f>IF(직접데이타입력!$E194="2",직접데이타입력!$K194," ")</f>
        <v xml:space="preserve"> </v>
      </c>
      <c r="D189" s="97" t="str">
        <f>IF(직접데이타입력!$E194="3",직접데이타입력!$K194," ")</f>
        <v xml:space="preserve"> </v>
      </c>
      <c r="E189" s="97" t="str">
        <f>IF(직접데이타입력!$E194="4",직접데이타입력!$K194," ")</f>
        <v xml:space="preserve"> </v>
      </c>
      <c r="F189" s="97" t="str">
        <f>IF(직접데이타입력!$E194="5",직접데이타입력!$K194," ")</f>
        <v xml:space="preserve"> </v>
      </c>
      <c r="G189" s="97" t="str">
        <f>IF(직접데이타입력!$E194="6",직접데이타입력!$K194," ")</f>
        <v xml:space="preserve"> </v>
      </c>
      <c r="H189" s="97" t="str">
        <f>IF(직접데이타입력!$E194="7",직접데이타입력!$K194," ")</f>
        <v xml:space="preserve"> </v>
      </c>
      <c r="I189" s="97" t="str">
        <f>IF(직접데이타입력!$E194="8",직접데이타입력!$K194," ")</f>
        <v xml:space="preserve"> </v>
      </c>
      <c r="J189" s="97" t="str">
        <f>IF(직접데이타입력!$E194="9",직접데이타입력!$K194," ")</f>
        <v xml:space="preserve"> </v>
      </c>
      <c r="K189" s="97" t="str">
        <f>IF(직접데이타입력!$E194="10",직접데이타입력!$K194," ")</f>
        <v xml:space="preserve"> </v>
      </c>
      <c r="L189" s="97" t="str">
        <f>IF(직접데이타입력!$E194="11",직접데이타입력!$K194," ")</f>
        <v xml:space="preserve"> </v>
      </c>
      <c r="M189" s="97" t="str">
        <f>IF(직접데이타입력!$E194="12",직접데이타입력!$K194," ")</f>
        <v xml:space="preserve"> </v>
      </c>
      <c r="N189" s="97" t="str">
        <f>IF(직접데이타입력!$E194="13",직접데이타입력!$K194," ")</f>
        <v xml:space="preserve"> </v>
      </c>
      <c r="O189" s="97" t="str">
        <f>IF(직접데이타입력!$E194="14",직접데이타입력!$K194," ")</f>
        <v xml:space="preserve"> </v>
      </c>
      <c r="P189" s="97" t="str">
        <f>IF(직접데이타입력!$E194="15",직접데이타입력!$K194," ")</f>
        <v xml:space="preserve"> </v>
      </c>
    </row>
    <row r="190" spans="1:16" ht="11.25" customHeight="1">
      <c r="A190" s="96">
        <f t="shared" si="2"/>
        <v>189</v>
      </c>
      <c r="B190" s="97" t="str">
        <f>IF(직접데이타입력!$E195="1",직접데이타입력!$K195," ")</f>
        <v xml:space="preserve"> </v>
      </c>
      <c r="C190" s="97" t="str">
        <f>IF(직접데이타입력!$E195="2",직접데이타입력!$K195," ")</f>
        <v xml:space="preserve"> </v>
      </c>
      <c r="D190" s="97" t="str">
        <f>IF(직접데이타입력!$E195="3",직접데이타입력!$K195," ")</f>
        <v xml:space="preserve"> </v>
      </c>
      <c r="E190" s="97" t="str">
        <f>IF(직접데이타입력!$E195="4",직접데이타입력!$K195," ")</f>
        <v xml:space="preserve"> </v>
      </c>
      <c r="F190" s="97" t="str">
        <f>IF(직접데이타입력!$E195="5",직접데이타입력!$K195," ")</f>
        <v xml:space="preserve"> </v>
      </c>
      <c r="G190" s="97" t="str">
        <f>IF(직접데이타입력!$E195="6",직접데이타입력!$K195," ")</f>
        <v xml:space="preserve"> </v>
      </c>
      <c r="H190" s="97" t="str">
        <f>IF(직접데이타입력!$E195="7",직접데이타입력!$K195," ")</f>
        <v xml:space="preserve"> </v>
      </c>
      <c r="I190" s="97" t="str">
        <f>IF(직접데이타입력!$E195="8",직접데이타입력!$K195," ")</f>
        <v xml:space="preserve"> </v>
      </c>
      <c r="J190" s="97" t="str">
        <f>IF(직접데이타입력!$E195="9",직접데이타입력!$K195," ")</f>
        <v xml:space="preserve"> </v>
      </c>
      <c r="K190" s="97" t="str">
        <f>IF(직접데이타입력!$E195="10",직접데이타입력!$K195," ")</f>
        <v xml:space="preserve"> </v>
      </c>
      <c r="L190" s="97" t="str">
        <f>IF(직접데이타입력!$E195="11",직접데이타입력!$K195," ")</f>
        <v xml:space="preserve"> </v>
      </c>
      <c r="M190" s="97" t="str">
        <f>IF(직접데이타입력!$E195="12",직접데이타입력!$K195," ")</f>
        <v xml:space="preserve"> </v>
      </c>
      <c r="N190" s="97" t="str">
        <f>IF(직접데이타입력!$E195="13",직접데이타입력!$K195," ")</f>
        <v xml:space="preserve"> </v>
      </c>
      <c r="O190" s="97" t="str">
        <f>IF(직접데이타입력!$E195="14",직접데이타입력!$K195," ")</f>
        <v xml:space="preserve"> </v>
      </c>
      <c r="P190" s="97" t="str">
        <f>IF(직접데이타입력!$E195="15",직접데이타입력!$K195," ")</f>
        <v xml:space="preserve"> </v>
      </c>
    </row>
    <row r="191" spans="1:16" ht="11.25" customHeight="1">
      <c r="A191" s="96">
        <f t="shared" si="2"/>
        <v>190</v>
      </c>
      <c r="B191" s="97" t="str">
        <f>IF(직접데이타입력!$E196="1",직접데이타입력!$K196," ")</f>
        <v xml:space="preserve"> </v>
      </c>
      <c r="C191" s="97" t="str">
        <f>IF(직접데이타입력!$E196="2",직접데이타입력!$K196," ")</f>
        <v xml:space="preserve"> </v>
      </c>
      <c r="D191" s="97" t="str">
        <f>IF(직접데이타입력!$E196="3",직접데이타입력!$K196," ")</f>
        <v xml:space="preserve"> </v>
      </c>
      <c r="E191" s="97" t="str">
        <f>IF(직접데이타입력!$E196="4",직접데이타입력!$K196," ")</f>
        <v xml:space="preserve"> </v>
      </c>
      <c r="F191" s="97" t="str">
        <f>IF(직접데이타입력!$E196="5",직접데이타입력!$K196," ")</f>
        <v xml:space="preserve"> </v>
      </c>
      <c r="G191" s="97" t="str">
        <f>IF(직접데이타입력!$E196="6",직접데이타입력!$K196," ")</f>
        <v xml:space="preserve"> </v>
      </c>
      <c r="H191" s="97" t="str">
        <f>IF(직접데이타입력!$E196="7",직접데이타입력!$K196," ")</f>
        <v xml:space="preserve"> </v>
      </c>
      <c r="I191" s="97" t="str">
        <f>IF(직접데이타입력!$E196="8",직접데이타입력!$K196," ")</f>
        <v xml:space="preserve"> </v>
      </c>
      <c r="J191" s="97" t="str">
        <f>IF(직접데이타입력!$E196="9",직접데이타입력!$K196," ")</f>
        <v xml:space="preserve"> </v>
      </c>
      <c r="K191" s="97" t="str">
        <f>IF(직접데이타입력!$E196="10",직접데이타입력!$K196," ")</f>
        <v xml:space="preserve"> </v>
      </c>
      <c r="L191" s="97" t="str">
        <f>IF(직접데이타입력!$E196="11",직접데이타입력!$K196," ")</f>
        <v xml:space="preserve"> </v>
      </c>
      <c r="M191" s="97" t="str">
        <f>IF(직접데이타입력!$E196="12",직접데이타입력!$K196," ")</f>
        <v xml:space="preserve"> </v>
      </c>
      <c r="N191" s="97" t="str">
        <f>IF(직접데이타입력!$E196="13",직접데이타입력!$K196," ")</f>
        <v xml:space="preserve"> </v>
      </c>
      <c r="O191" s="97" t="str">
        <f>IF(직접데이타입력!$E196="14",직접데이타입력!$K196," ")</f>
        <v xml:space="preserve"> </v>
      </c>
      <c r="P191" s="97" t="str">
        <f>IF(직접데이타입력!$E196="15",직접데이타입력!$K196," ")</f>
        <v xml:space="preserve"> </v>
      </c>
    </row>
    <row r="192" spans="1:16" ht="11.25" customHeight="1">
      <c r="A192" s="96">
        <f t="shared" si="2"/>
        <v>191</v>
      </c>
      <c r="B192" s="97" t="str">
        <f>IF(직접데이타입력!$E197="1",직접데이타입력!$K197," ")</f>
        <v xml:space="preserve"> </v>
      </c>
      <c r="C192" s="97" t="str">
        <f>IF(직접데이타입력!$E197="2",직접데이타입력!$K197," ")</f>
        <v xml:space="preserve"> </v>
      </c>
      <c r="D192" s="97" t="str">
        <f>IF(직접데이타입력!$E197="3",직접데이타입력!$K197," ")</f>
        <v xml:space="preserve"> </v>
      </c>
      <c r="E192" s="97" t="str">
        <f>IF(직접데이타입력!$E197="4",직접데이타입력!$K197," ")</f>
        <v xml:space="preserve"> </v>
      </c>
      <c r="F192" s="97" t="str">
        <f>IF(직접데이타입력!$E197="5",직접데이타입력!$K197," ")</f>
        <v xml:space="preserve"> </v>
      </c>
      <c r="G192" s="97" t="str">
        <f>IF(직접데이타입력!$E197="6",직접데이타입력!$K197," ")</f>
        <v xml:space="preserve"> </v>
      </c>
      <c r="H192" s="97" t="str">
        <f>IF(직접데이타입력!$E197="7",직접데이타입력!$K197," ")</f>
        <v xml:space="preserve"> </v>
      </c>
      <c r="I192" s="97" t="str">
        <f>IF(직접데이타입력!$E197="8",직접데이타입력!$K197," ")</f>
        <v xml:space="preserve"> </v>
      </c>
      <c r="J192" s="97" t="str">
        <f>IF(직접데이타입력!$E197="9",직접데이타입력!$K197," ")</f>
        <v xml:space="preserve"> </v>
      </c>
      <c r="K192" s="97" t="str">
        <f>IF(직접데이타입력!$E197="10",직접데이타입력!$K197," ")</f>
        <v xml:space="preserve"> </v>
      </c>
      <c r="L192" s="97" t="str">
        <f>IF(직접데이타입력!$E197="11",직접데이타입력!$K197," ")</f>
        <v xml:space="preserve"> </v>
      </c>
      <c r="M192" s="97" t="str">
        <f>IF(직접데이타입력!$E197="12",직접데이타입력!$K197," ")</f>
        <v xml:space="preserve"> </v>
      </c>
      <c r="N192" s="97" t="str">
        <f>IF(직접데이타입력!$E197="13",직접데이타입력!$K197," ")</f>
        <v xml:space="preserve"> </v>
      </c>
      <c r="O192" s="97" t="str">
        <f>IF(직접데이타입력!$E197="14",직접데이타입력!$K197," ")</f>
        <v xml:space="preserve"> </v>
      </c>
      <c r="P192" s="97" t="str">
        <f>IF(직접데이타입력!$E197="15",직접데이타입력!$K197," ")</f>
        <v xml:space="preserve"> </v>
      </c>
    </row>
    <row r="193" spans="1:16" ht="11.25" customHeight="1">
      <c r="A193" s="96">
        <f t="shared" si="2"/>
        <v>192</v>
      </c>
      <c r="B193" s="97" t="str">
        <f>IF(직접데이타입력!$E198="1",직접데이타입력!$K198," ")</f>
        <v xml:space="preserve"> </v>
      </c>
      <c r="C193" s="97" t="str">
        <f>IF(직접데이타입력!$E198="2",직접데이타입력!$K198," ")</f>
        <v xml:space="preserve"> </v>
      </c>
      <c r="D193" s="97" t="str">
        <f>IF(직접데이타입력!$E198="3",직접데이타입력!$K198," ")</f>
        <v xml:space="preserve"> </v>
      </c>
      <c r="E193" s="97" t="str">
        <f>IF(직접데이타입력!$E198="4",직접데이타입력!$K198," ")</f>
        <v xml:space="preserve"> </v>
      </c>
      <c r="F193" s="97" t="str">
        <f>IF(직접데이타입력!$E198="5",직접데이타입력!$K198," ")</f>
        <v xml:space="preserve"> </v>
      </c>
      <c r="G193" s="97" t="str">
        <f>IF(직접데이타입력!$E198="6",직접데이타입력!$K198," ")</f>
        <v xml:space="preserve"> </v>
      </c>
      <c r="H193" s="97" t="str">
        <f>IF(직접데이타입력!$E198="7",직접데이타입력!$K198," ")</f>
        <v xml:space="preserve"> </v>
      </c>
      <c r="I193" s="97" t="str">
        <f>IF(직접데이타입력!$E198="8",직접데이타입력!$K198," ")</f>
        <v xml:space="preserve"> </v>
      </c>
      <c r="J193" s="97" t="str">
        <f>IF(직접데이타입력!$E198="9",직접데이타입력!$K198," ")</f>
        <v xml:space="preserve"> </v>
      </c>
      <c r="K193" s="97" t="str">
        <f>IF(직접데이타입력!$E198="10",직접데이타입력!$K198," ")</f>
        <v xml:space="preserve"> </v>
      </c>
      <c r="L193" s="97" t="str">
        <f>IF(직접데이타입력!$E198="11",직접데이타입력!$K198," ")</f>
        <v xml:space="preserve"> </v>
      </c>
      <c r="M193" s="97" t="str">
        <f>IF(직접데이타입력!$E198="12",직접데이타입력!$K198," ")</f>
        <v xml:space="preserve"> </v>
      </c>
      <c r="N193" s="97" t="str">
        <f>IF(직접데이타입력!$E198="13",직접데이타입력!$K198," ")</f>
        <v xml:space="preserve"> </v>
      </c>
      <c r="O193" s="97" t="str">
        <f>IF(직접데이타입력!$E198="14",직접데이타입력!$K198," ")</f>
        <v xml:space="preserve"> </v>
      </c>
      <c r="P193" s="97" t="str">
        <f>IF(직접데이타입력!$E198="15",직접데이타입력!$K198," ")</f>
        <v xml:space="preserve"> </v>
      </c>
    </row>
    <row r="194" spans="1:16" ht="11.25" customHeight="1">
      <c r="A194" s="96">
        <f t="shared" si="2"/>
        <v>193</v>
      </c>
      <c r="B194" s="97" t="str">
        <f>IF(직접데이타입력!$E199="1",직접데이타입력!$K199," ")</f>
        <v xml:space="preserve"> </v>
      </c>
      <c r="C194" s="97" t="str">
        <f>IF(직접데이타입력!$E199="2",직접데이타입력!$K199," ")</f>
        <v xml:space="preserve"> </v>
      </c>
      <c r="D194" s="97" t="str">
        <f>IF(직접데이타입력!$E199="3",직접데이타입력!$K199," ")</f>
        <v xml:space="preserve"> </v>
      </c>
      <c r="E194" s="97" t="str">
        <f>IF(직접데이타입력!$E199="4",직접데이타입력!$K199," ")</f>
        <v xml:space="preserve"> </v>
      </c>
      <c r="F194" s="97" t="str">
        <f>IF(직접데이타입력!$E199="5",직접데이타입력!$K199," ")</f>
        <v xml:space="preserve"> </v>
      </c>
      <c r="G194" s="97" t="str">
        <f>IF(직접데이타입력!$E199="6",직접데이타입력!$K199," ")</f>
        <v xml:space="preserve"> </v>
      </c>
      <c r="H194" s="97" t="str">
        <f>IF(직접데이타입력!$E199="7",직접데이타입력!$K199," ")</f>
        <v xml:space="preserve"> </v>
      </c>
      <c r="I194" s="97" t="str">
        <f>IF(직접데이타입력!$E199="8",직접데이타입력!$K199," ")</f>
        <v xml:space="preserve"> </v>
      </c>
      <c r="J194" s="97" t="str">
        <f>IF(직접데이타입력!$E199="9",직접데이타입력!$K199," ")</f>
        <v xml:space="preserve"> </v>
      </c>
      <c r="K194" s="97" t="str">
        <f>IF(직접데이타입력!$E199="10",직접데이타입력!$K199," ")</f>
        <v xml:space="preserve"> </v>
      </c>
      <c r="L194" s="97" t="str">
        <f>IF(직접데이타입력!$E199="11",직접데이타입력!$K199," ")</f>
        <v xml:space="preserve"> </v>
      </c>
      <c r="M194" s="97" t="str">
        <f>IF(직접데이타입력!$E199="12",직접데이타입력!$K199," ")</f>
        <v xml:space="preserve"> </v>
      </c>
      <c r="N194" s="97" t="str">
        <f>IF(직접데이타입력!$E199="13",직접데이타입력!$K199," ")</f>
        <v xml:space="preserve"> </v>
      </c>
      <c r="O194" s="97" t="str">
        <f>IF(직접데이타입력!$E199="14",직접데이타입력!$K199," ")</f>
        <v xml:space="preserve"> </v>
      </c>
      <c r="P194" s="97" t="str">
        <f>IF(직접데이타입력!$E199="15",직접데이타입력!$K199," ")</f>
        <v xml:space="preserve"> </v>
      </c>
    </row>
    <row r="195" spans="1:16" ht="11.25" customHeight="1">
      <c r="A195" s="96">
        <f t="shared" ref="A195:A258" si="3">ROW()-1</f>
        <v>194</v>
      </c>
      <c r="B195" s="97" t="str">
        <f>IF(직접데이타입력!$E200="1",직접데이타입력!$K200," ")</f>
        <v xml:space="preserve"> </v>
      </c>
      <c r="C195" s="97" t="str">
        <f>IF(직접데이타입력!$E200="2",직접데이타입력!$K200," ")</f>
        <v xml:space="preserve"> </v>
      </c>
      <c r="D195" s="97" t="str">
        <f>IF(직접데이타입력!$E200="3",직접데이타입력!$K200," ")</f>
        <v xml:space="preserve"> </v>
      </c>
      <c r="E195" s="97" t="str">
        <f>IF(직접데이타입력!$E200="4",직접데이타입력!$K200," ")</f>
        <v xml:space="preserve"> </v>
      </c>
      <c r="F195" s="97" t="str">
        <f>IF(직접데이타입력!$E200="5",직접데이타입력!$K200," ")</f>
        <v xml:space="preserve"> </v>
      </c>
      <c r="G195" s="97" t="str">
        <f>IF(직접데이타입력!$E200="6",직접데이타입력!$K200," ")</f>
        <v xml:space="preserve"> </v>
      </c>
      <c r="H195" s="97" t="str">
        <f>IF(직접데이타입력!$E200="7",직접데이타입력!$K200," ")</f>
        <v xml:space="preserve"> </v>
      </c>
      <c r="I195" s="97" t="str">
        <f>IF(직접데이타입력!$E200="8",직접데이타입력!$K200," ")</f>
        <v xml:space="preserve"> </v>
      </c>
      <c r="J195" s="97" t="str">
        <f>IF(직접데이타입력!$E200="9",직접데이타입력!$K200," ")</f>
        <v xml:space="preserve"> </v>
      </c>
      <c r="K195" s="97" t="str">
        <f>IF(직접데이타입력!$E200="10",직접데이타입력!$K200," ")</f>
        <v xml:space="preserve"> </v>
      </c>
      <c r="L195" s="97" t="str">
        <f>IF(직접데이타입력!$E200="11",직접데이타입력!$K200," ")</f>
        <v xml:space="preserve"> </v>
      </c>
      <c r="M195" s="97" t="str">
        <f>IF(직접데이타입력!$E200="12",직접데이타입력!$K200," ")</f>
        <v xml:space="preserve"> </v>
      </c>
      <c r="N195" s="97" t="str">
        <f>IF(직접데이타입력!$E200="13",직접데이타입력!$K200," ")</f>
        <v xml:space="preserve"> </v>
      </c>
      <c r="O195" s="97" t="str">
        <f>IF(직접데이타입력!$E200="14",직접데이타입력!$K200," ")</f>
        <v xml:space="preserve"> </v>
      </c>
      <c r="P195" s="97" t="str">
        <f>IF(직접데이타입력!$E200="15",직접데이타입력!$K200," ")</f>
        <v xml:space="preserve"> </v>
      </c>
    </row>
    <row r="196" spans="1:16" ht="11.25" customHeight="1">
      <c r="A196" s="96">
        <f t="shared" si="3"/>
        <v>195</v>
      </c>
      <c r="B196" s="97" t="str">
        <f>IF(직접데이타입력!$E201="1",직접데이타입력!$K201," ")</f>
        <v xml:space="preserve"> </v>
      </c>
      <c r="C196" s="97" t="str">
        <f>IF(직접데이타입력!$E201="2",직접데이타입력!$K201," ")</f>
        <v xml:space="preserve"> </v>
      </c>
      <c r="D196" s="97" t="str">
        <f>IF(직접데이타입력!$E201="3",직접데이타입력!$K201," ")</f>
        <v xml:space="preserve"> </v>
      </c>
      <c r="E196" s="97" t="str">
        <f>IF(직접데이타입력!$E201="4",직접데이타입력!$K201," ")</f>
        <v xml:space="preserve"> </v>
      </c>
      <c r="F196" s="97" t="str">
        <f>IF(직접데이타입력!$E201="5",직접데이타입력!$K201," ")</f>
        <v xml:space="preserve"> </v>
      </c>
      <c r="G196" s="97" t="str">
        <f>IF(직접데이타입력!$E201="6",직접데이타입력!$K201," ")</f>
        <v xml:space="preserve"> </v>
      </c>
      <c r="H196" s="97" t="str">
        <f>IF(직접데이타입력!$E201="7",직접데이타입력!$K201," ")</f>
        <v xml:space="preserve"> </v>
      </c>
      <c r="I196" s="97" t="str">
        <f>IF(직접데이타입력!$E201="8",직접데이타입력!$K201," ")</f>
        <v xml:space="preserve"> </v>
      </c>
      <c r="J196" s="97" t="str">
        <f>IF(직접데이타입력!$E201="9",직접데이타입력!$K201," ")</f>
        <v xml:space="preserve"> </v>
      </c>
      <c r="K196" s="97" t="str">
        <f>IF(직접데이타입력!$E201="10",직접데이타입력!$K201," ")</f>
        <v xml:space="preserve"> </v>
      </c>
      <c r="L196" s="97" t="str">
        <f>IF(직접데이타입력!$E201="11",직접데이타입력!$K201," ")</f>
        <v xml:space="preserve"> </v>
      </c>
      <c r="M196" s="97" t="str">
        <f>IF(직접데이타입력!$E201="12",직접데이타입력!$K201," ")</f>
        <v xml:space="preserve"> </v>
      </c>
      <c r="N196" s="97" t="str">
        <f>IF(직접데이타입력!$E201="13",직접데이타입력!$K201," ")</f>
        <v xml:space="preserve"> </v>
      </c>
      <c r="O196" s="97" t="str">
        <f>IF(직접데이타입력!$E201="14",직접데이타입력!$K201," ")</f>
        <v xml:space="preserve"> </v>
      </c>
      <c r="P196" s="97" t="str">
        <f>IF(직접데이타입력!$E201="15",직접데이타입력!$K201," ")</f>
        <v xml:space="preserve"> </v>
      </c>
    </row>
    <row r="197" spans="1:16" ht="11.25" customHeight="1">
      <c r="A197" s="96">
        <f t="shared" si="3"/>
        <v>196</v>
      </c>
      <c r="B197" s="97" t="str">
        <f>IF(직접데이타입력!$E202="1",직접데이타입력!$K202," ")</f>
        <v xml:space="preserve"> </v>
      </c>
      <c r="C197" s="97" t="str">
        <f>IF(직접데이타입력!$E202="2",직접데이타입력!$K202," ")</f>
        <v xml:space="preserve"> </v>
      </c>
      <c r="D197" s="97" t="str">
        <f>IF(직접데이타입력!$E202="3",직접데이타입력!$K202," ")</f>
        <v xml:space="preserve"> </v>
      </c>
      <c r="E197" s="97" t="str">
        <f>IF(직접데이타입력!$E202="4",직접데이타입력!$K202," ")</f>
        <v xml:space="preserve"> </v>
      </c>
      <c r="F197" s="97" t="str">
        <f>IF(직접데이타입력!$E202="5",직접데이타입력!$K202," ")</f>
        <v xml:space="preserve"> </v>
      </c>
      <c r="G197" s="97" t="str">
        <f>IF(직접데이타입력!$E202="6",직접데이타입력!$K202," ")</f>
        <v xml:space="preserve"> </v>
      </c>
      <c r="H197" s="97" t="str">
        <f>IF(직접데이타입력!$E202="7",직접데이타입력!$K202," ")</f>
        <v xml:space="preserve"> </v>
      </c>
      <c r="I197" s="97" t="str">
        <f>IF(직접데이타입력!$E202="8",직접데이타입력!$K202," ")</f>
        <v xml:space="preserve"> </v>
      </c>
      <c r="J197" s="97" t="str">
        <f>IF(직접데이타입력!$E202="9",직접데이타입력!$K202," ")</f>
        <v xml:space="preserve"> </v>
      </c>
      <c r="K197" s="97" t="str">
        <f>IF(직접데이타입력!$E202="10",직접데이타입력!$K202," ")</f>
        <v xml:space="preserve"> </v>
      </c>
      <c r="L197" s="97" t="str">
        <f>IF(직접데이타입력!$E202="11",직접데이타입력!$K202," ")</f>
        <v xml:space="preserve"> </v>
      </c>
      <c r="M197" s="97" t="str">
        <f>IF(직접데이타입력!$E202="12",직접데이타입력!$K202," ")</f>
        <v xml:space="preserve"> </v>
      </c>
      <c r="N197" s="97" t="str">
        <f>IF(직접데이타입력!$E202="13",직접데이타입력!$K202," ")</f>
        <v xml:space="preserve"> </v>
      </c>
      <c r="O197" s="97" t="str">
        <f>IF(직접데이타입력!$E202="14",직접데이타입력!$K202," ")</f>
        <v xml:space="preserve"> </v>
      </c>
      <c r="P197" s="97" t="str">
        <f>IF(직접데이타입력!$E202="15",직접데이타입력!$K202," ")</f>
        <v xml:space="preserve"> </v>
      </c>
    </row>
    <row r="198" spans="1:16" ht="11.25" customHeight="1">
      <c r="A198" s="96">
        <f t="shared" si="3"/>
        <v>197</v>
      </c>
      <c r="B198" s="97" t="str">
        <f>IF(직접데이타입력!$E203="1",직접데이타입력!$K203," ")</f>
        <v xml:space="preserve"> </v>
      </c>
      <c r="C198" s="97" t="str">
        <f>IF(직접데이타입력!$E203="2",직접데이타입력!$K203," ")</f>
        <v xml:space="preserve"> </v>
      </c>
      <c r="D198" s="97" t="str">
        <f>IF(직접데이타입력!$E203="3",직접데이타입력!$K203," ")</f>
        <v xml:space="preserve"> </v>
      </c>
      <c r="E198" s="97" t="str">
        <f>IF(직접데이타입력!$E203="4",직접데이타입력!$K203," ")</f>
        <v xml:space="preserve"> </v>
      </c>
      <c r="F198" s="97" t="str">
        <f>IF(직접데이타입력!$E203="5",직접데이타입력!$K203," ")</f>
        <v xml:space="preserve"> </v>
      </c>
      <c r="G198" s="97" t="str">
        <f>IF(직접데이타입력!$E203="6",직접데이타입력!$K203," ")</f>
        <v xml:space="preserve"> </v>
      </c>
      <c r="H198" s="97" t="str">
        <f>IF(직접데이타입력!$E203="7",직접데이타입력!$K203," ")</f>
        <v xml:space="preserve"> </v>
      </c>
      <c r="I198" s="97" t="str">
        <f>IF(직접데이타입력!$E203="8",직접데이타입력!$K203," ")</f>
        <v xml:space="preserve"> </v>
      </c>
      <c r="J198" s="97" t="str">
        <f>IF(직접데이타입력!$E203="9",직접데이타입력!$K203," ")</f>
        <v xml:space="preserve"> </v>
      </c>
      <c r="K198" s="97" t="str">
        <f>IF(직접데이타입력!$E203="10",직접데이타입력!$K203," ")</f>
        <v xml:space="preserve"> </v>
      </c>
      <c r="L198" s="97" t="str">
        <f>IF(직접데이타입력!$E203="11",직접데이타입력!$K203," ")</f>
        <v xml:space="preserve"> </v>
      </c>
      <c r="M198" s="97" t="str">
        <f>IF(직접데이타입력!$E203="12",직접데이타입력!$K203," ")</f>
        <v xml:space="preserve"> </v>
      </c>
      <c r="N198" s="97" t="str">
        <f>IF(직접데이타입력!$E203="13",직접데이타입력!$K203," ")</f>
        <v xml:space="preserve"> </v>
      </c>
      <c r="O198" s="97" t="str">
        <f>IF(직접데이타입력!$E203="14",직접데이타입력!$K203," ")</f>
        <v xml:space="preserve"> </v>
      </c>
      <c r="P198" s="97" t="str">
        <f>IF(직접데이타입력!$E203="15",직접데이타입력!$K203," ")</f>
        <v xml:space="preserve"> </v>
      </c>
    </row>
    <row r="199" spans="1:16" ht="11.25" customHeight="1">
      <c r="A199" s="96">
        <f t="shared" si="3"/>
        <v>198</v>
      </c>
      <c r="B199" s="97" t="str">
        <f>IF(직접데이타입력!$E204="1",직접데이타입력!$K204," ")</f>
        <v xml:space="preserve"> </v>
      </c>
      <c r="C199" s="97" t="str">
        <f>IF(직접데이타입력!$E204="2",직접데이타입력!$K204," ")</f>
        <v xml:space="preserve"> </v>
      </c>
      <c r="D199" s="97" t="str">
        <f>IF(직접데이타입력!$E204="3",직접데이타입력!$K204," ")</f>
        <v xml:space="preserve"> </v>
      </c>
      <c r="E199" s="97" t="str">
        <f>IF(직접데이타입력!$E204="4",직접데이타입력!$K204," ")</f>
        <v xml:space="preserve"> </v>
      </c>
      <c r="F199" s="97" t="str">
        <f>IF(직접데이타입력!$E204="5",직접데이타입력!$K204," ")</f>
        <v xml:space="preserve"> </v>
      </c>
      <c r="G199" s="97" t="str">
        <f>IF(직접데이타입력!$E204="6",직접데이타입력!$K204," ")</f>
        <v xml:space="preserve"> </v>
      </c>
      <c r="H199" s="97" t="str">
        <f>IF(직접데이타입력!$E204="7",직접데이타입력!$K204," ")</f>
        <v xml:space="preserve"> </v>
      </c>
      <c r="I199" s="97" t="str">
        <f>IF(직접데이타입력!$E204="8",직접데이타입력!$K204," ")</f>
        <v xml:space="preserve"> </v>
      </c>
      <c r="J199" s="97" t="str">
        <f>IF(직접데이타입력!$E204="9",직접데이타입력!$K204," ")</f>
        <v xml:space="preserve"> </v>
      </c>
      <c r="K199" s="97" t="str">
        <f>IF(직접데이타입력!$E204="10",직접데이타입력!$K204," ")</f>
        <v xml:space="preserve"> </v>
      </c>
      <c r="L199" s="97" t="str">
        <f>IF(직접데이타입력!$E204="11",직접데이타입력!$K204," ")</f>
        <v xml:space="preserve"> </v>
      </c>
      <c r="M199" s="97" t="str">
        <f>IF(직접데이타입력!$E204="12",직접데이타입력!$K204," ")</f>
        <v xml:space="preserve"> </v>
      </c>
      <c r="N199" s="97" t="str">
        <f>IF(직접데이타입력!$E204="13",직접데이타입력!$K204," ")</f>
        <v xml:space="preserve"> </v>
      </c>
      <c r="O199" s="97" t="str">
        <f>IF(직접데이타입력!$E204="14",직접데이타입력!$K204," ")</f>
        <v xml:space="preserve"> </v>
      </c>
      <c r="P199" s="97" t="str">
        <f>IF(직접데이타입력!$E204="15",직접데이타입력!$K204," ")</f>
        <v xml:space="preserve"> </v>
      </c>
    </row>
    <row r="200" spans="1:16" ht="11.25" customHeight="1">
      <c r="A200" s="96">
        <f t="shared" si="3"/>
        <v>199</v>
      </c>
      <c r="B200" s="97" t="str">
        <f>IF(직접데이타입력!$E205="1",직접데이타입력!$K205," ")</f>
        <v xml:space="preserve"> </v>
      </c>
      <c r="C200" s="97" t="str">
        <f>IF(직접데이타입력!$E205="2",직접데이타입력!$K205," ")</f>
        <v xml:space="preserve"> </v>
      </c>
      <c r="D200" s="97" t="str">
        <f>IF(직접데이타입력!$E205="3",직접데이타입력!$K205," ")</f>
        <v xml:space="preserve"> </v>
      </c>
      <c r="E200" s="97" t="str">
        <f>IF(직접데이타입력!$E205="4",직접데이타입력!$K205," ")</f>
        <v xml:space="preserve"> </v>
      </c>
      <c r="F200" s="97" t="str">
        <f>IF(직접데이타입력!$E205="5",직접데이타입력!$K205," ")</f>
        <v xml:space="preserve"> </v>
      </c>
      <c r="G200" s="97" t="str">
        <f>IF(직접데이타입력!$E205="6",직접데이타입력!$K205," ")</f>
        <v xml:space="preserve"> </v>
      </c>
      <c r="H200" s="97" t="str">
        <f>IF(직접데이타입력!$E205="7",직접데이타입력!$K205," ")</f>
        <v xml:space="preserve"> </v>
      </c>
      <c r="I200" s="97" t="str">
        <f>IF(직접데이타입력!$E205="8",직접데이타입력!$K205," ")</f>
        <v xml:space="preserve"> </v>
      </c>
      <c r="J200" s="97" t="str">
        <f>IF(직접데이타입력!$E205="9",직접데이타입력!$K205," ")</f>
        <v xml:space="preserve"> </v>
      </c>
      <c r="K200" s="97" t="str">
        <f>IF(직접데이타입력!$E205="10",직접데이타입력!$K205," ")</f>
        <v xml:space="preserve"> </v>
      </c>
      <c r="L200" s="97" t="str">
        <f>IF(직접데이타입력!$E205="11",직접데이타입력!$K205," ")</f>
        <v xml:space="preserve"> </v>
      </c>
      <c r="M200" s="97" t="str">
        <f>IF(직접데이타입력!$E205="12",직접데이타입력!$K205," ")</f>
        <v xml:space="preserve"> </v>
      </c>
      <c r="N200" s="97" t="str">
        <f>IF(직접데이타입력!$E205="13",직접데이타입력!$K205," ")</f>
        <v xml:space="preserve"> </v>
      </c>
      <c r="O200" s="97" t="str">
        <f>IF(직접데이타입력!$E205="14",직접데이타입력!$K205," ")</f>
        <v xml:space="preserve"> </v>
      </c>
      <c r="P200" s="97" t="str">
        <f>IF(직접데이타입력!$E205="15",직접데이타입력!$K205," ")</f>
        <v xml:space="preserve"> </v>
      </c>
    </row>
    <row r="201" spans="1:16" ht="11.25" customHeight="1">
      <c r="A201" s="96">
        <f t="shared" si="3"/>
        <v>200</v>
      </c>
      <c r="B201" s="97" t="str">
        <f>IF(직접데이타입력!$E206="1",직접데이타입력!$K206," ")</f>
        <v xml:space="preserve"> </v>
      </c>
      <c r="C201" s="97" t="str">
        <f>IF(직접데이타입력!$E206="2",직접데이타입력!$K206," ")</f>
        <v xml:space="preserve"> </v>
      </c>
      <c r="D201" s="97" t="str">
        <f>IF(직접데이타입력!$E206="3",직접데이타입력!$K206," ")</f>
        <v xml:space="preserve"> </v>
      </c>
      <c r="E201" s="97" t="str">
        <f>IF(직접데이타입력!$E206="4",직접데이타입력!$K206," ")</f>
        <v xml:space="preserve"> </v>
      </c>
      <c r="F201" s="97" t="str">
        <f>IF(직접데이타입력!$E206="5",직접데이타입력!$K206," ")</f>
        <v xml:space="preserve"> </v>
      </c>
      <c r="G201" s="97" t="str">
        <f>IF(직접데이타입력!$E206="6",직접데이타입력!$K206," ")</f>
        <v xml:space="preserve"> </v>
      </c>
      <c r="H201" s="97" t="str">
        <f>IF(직접데이타입력!$E206="7",직접데이타입력!$K206," ")</f>
        <v xml:space="preserve"> </v>
      </c>
      <c r="I201" s="97" t="str">
        <f>IF(직접데이타입력!$E206="8",직접데이타입력!$K206," ")</f>
        <v xml:space="preserve"> </v>
      </c>
      <c r="J201" s="97" t="str">
        <f>IF(직접데이타입력!$E206="9",직접데이타입력!$K206," ")</f>
        <v xml:space="preserve"> </v>
      </c>
      <c r="K201" s="97" t="str">
        <f>IF(직접데이타입력!$E206="10",직접데이타입력!$K206," ")</f>
        <v xml:space="preserve"> </v>
      </c>
      <c r="L201" s="97" t="str">
        <f>IF(직접데이타입력!$E206="11",직접데이타입력!$K206," ")</f>
        <v xml:space="preserve"> </v>
      </c>
      <c r="M201" s="97" t="str">
        <f>IF(직접데이타입력!$E206="12",직접데이타입력!$K206," ")</f>
        <v xml:space="preserve"> </v>
      </c>
      <c r="N201" s="97" t="str">
        <f>IF(직접데이타입력!$E206="13",직접데이타입력!$K206," ")</f>
        <v xml:space="preserve"> </v>
      </c>
      <c r="O201" s="97" t="str">
        <f>IF(직접데이타입력!$E206="14",직접데이타입력!$K206," ")</f>
        <v xml:space="preserve"> </v>
      </c>
      <c r="P201" s="97" t="str">
        <f>IF(직접데이타입력!$E206="15",직접데이타입력!$K206," ")</f>
        <v xml:space="preserve"> </v>
      </c>
    </row>
    <row r="202" spans="1:16" ht="11.25" customHeight="1">
      <c r="A202" s="96">
        <f t="shared" si="3"/>
        <v>201</v>
      </c>
      <c r="B202" s="97" t="str">
        <f>IF(직접데이타입력!$E207="1",직접데이타입력!$K207," ")</f>
        <v xml:space="preserve"> </v>
      </c>
      <c r="C202" s="97" t="str">
        <f>IF(직접데이타입력!$E207="2",직접데이타입력!$K207," ")</f>
        <v xml:space="preserve"> </v>
      </c>
      <c r="D202" s="97" t="str">
        <f>IF(직접데이타입력!$E207="3",직접데이타입력!$K207," ")</f>
        <v xml:space="preserve"> </v>
      </c>
      <c r="E202" s="97" t="str">
        <f>IF(직접데이타입력!$E207="4",직접데이타입력!$K207," ")</f>
        <v xml:space="preserve"> </v>
      </c>
      <c r="F202" s="97" t="str">
        <f>IF(직접데이타입력!$E207="5",직접데이타입력!$K207," ")</f>
        <v xml:space="preserve"> </v>
      </c>
      <c r="G202" s="97" t="str">
        <f>IF(직접데이타입력!$E207="6",직접데이타입력!$K207," ")</f>
        <v xml:space="preserve"> </v>
      </c>
      <c r="H202" s="97" t="str">
        <f>IF(직접데이타입력!$E207="7",직접데이타입력!$K207," ")</f>
        <v xml:space="preserve"> </v>
      </c>
      <c r="I202" s="97" t="str">
        <f>IF(직접데이타입력!$E207="8",직접데이타입력!$K207," ")</f>
        <v xml:space="preserve"> </v>
      </c>
      <c r="J202" s="97" t="str">
        <f>IF(직접데이타입력!$E207="9",직접데이타입력!$K207," ")</f>
        <v xml:space="preserve"> </v>
      </c>
      <c r="K202" s="97" t="str">
        <f>IF(직접데이타입력!$E207="10",직접데이타입력!$K207," ")</f>
        <v xml:space="preserve"> </v>
      </c>
      <c r="L202" s="97" t="str">
        <f>IF(직접데이타입력!$E207="11",직접데이타입력!$K207," ")</f>
        <v xml:space="preserve"> </v>
      </c>
      <c r="M202" s="97" t="str">
        <f>IF(직접데이타입력!$E207="12",직접데이타입력!$K207," ")</f>
        <v xml:space="preserve"> </v>
      </c>
      <c r="N202" s="97" t="str">
        <f>IF(직접데이타입력!$E207="13",직접데이타입력!$K207," ")</f>
        <v xml:space="preserve"> </v>
      </c>
      <c r="O202" s="97" t="str">
        <f>IF(직접데이타입력!$E207="14",직접데이타입력!$K207," ")</f>
        <v xml:space="preserve"> </v>
      </c>
      <c r="P202" s="97" t="str">
        <f>IF(직접데이타입력!$E207="15",직접데이타입력!$K207," ")</f>
        <v xml:space="preserve"> </v>
      </c>
    </row>
    <row r="203" spans="1:16" ht="11.25" customHeight="1">
      <c r="A203" s="96">
        <f t="shared" si="3"/>
        <v>202</v>
      </c>
      <c r="B203" s="97" t="str">
        <f>IF(직접데이타입력!$E208="1",직접데이타입력!$K208," ")</f>
        <v xml:space="preserve"> </v>
      </c>
      <c r="C203" s="97" t="str">
        <f>IF(직접데이타입력!$E208="2",직접데이타입력!$K208," ")</f>
        <v xml:space="preserve"> </v>
      </c>
      <c r="D203" s="97" t="str">
        <f>IF(직접데이타입력!$E208="3",직접데이타입력!$K208," ")</f>
        <v xml:space="preserve"> </v>
      </c>
      <c r="E203" s="97" t="str">
        <f>IF(직접데이타입력!$E208="4",직접데이타입력!$K208," ")</f>
        <v xml:space="preserve"> </v>
      </c>
      <c r="F203" s="97" t="str">
        <f>IF(직접데이타입력!$E208="5",직접데이타입력!$K208," ")</f>
        <v xml:space="preserve"> </v>
      </c>
      <c r="G203" s="97" t="str">
        <f>IF(직접데이타입력!$E208="6",직접데이타입력!$K208," ")</f>
        <v xml:space="preserve"> </v>
      </c>
      <c r="H203" s="97" t="str">
        <f>IF(직접데이타입력!$E208="7",직접데이타입력!$K208," ")</f>
        <v xml:space="preserve"> </v>
      </c>
      <c r="I203" s="97" t="str">
        <f>IF(직접데이타입력!$E208="8",직접데이타입력!$K208," ")</f>
        <v xml:space="preserve"> </v>
      </c>
      <c r="J203" s="97" t="str">
        <f>IF(직접데이타입력!$E208="9",직접데이타입력!$K208," ")</f>
        <v xml:space="preserve"> </v>
      </c>
      <c r="K203" s="97" t="str">
        <f>IF(직접데이타입력!$E208="10",직접데이타입력!$K208," ")</f>
        <v xml:space="preserve"> </v>
      </c>
      <c r="L203" s="97" t="str">
        <f>IF(직접데이타입력!$E208="11",직접데이타입력!$K208," ")</f>
        <v xml:space="preserve"> </v>
      </c>
      <c r="M203" s="97" t="str">
        <f>IF(직접데이타입력!$E208="12",직접데이타입력!$K208," ")</f>
        <v xml:space="preserve"> </v>
      </c>
      <c r="N203" s="97" t="str">
        <f>IF(직접데이타입력!$E208="13",직접데이타입력!$K208," ")</f>
        <v xml:space="preserve"> </v>
      </c>
      <c r="O203" s="97" t="str">
        <f>IF(직접데이타입력!$E208="14",직접데이타입력!$K208," ")</f>
        <v xml:space="preserve"> </v>
      </c>
      <c r="P203" s="97" t="str">
        <f>IF(직접데이타입력!$E208="15",직접데이타입력!$K208," ")</f>
        <v xml:space="preserve"> </v>
      </c>
    </row>
    <row r="204" spans="1:16" ht="11.25" customHeight="1">
      <c r="A204" s="96">
        <f t="shared" si="3"/>
        <v>203</v>
      </c>
      <c r="B204" s="97" t="str">
        <f>IF(직접데이타입력!$E209="1",직접데이타입력!$K209," ")</f>
        <v xml:space="preserve"> </v>
      </c>
      <c r="C204" s="97" t="str">
        <f>IF(직접데이타입력!$E209="2",직접데이타입력!$K209," ")</f>
        <v xml:space="preserve"> </v>
      </c>
      <c r="D204" s="97" t="str">
        <f>IF(직접데이타입력!$E209="3",직접데이타입력!$K209," ")</f>
        <v xml:space="preserve"> </v>
      </c>
      <c r="E204" s="97" t="str">
        <f>IF(직접데이타입력!$E209="4",직접데이타입력!$K209," ")</f>
        <v xml:space="preserve"> </v>
      </c>
      <c r="F204" s="97" t="str">
        <f>IF(직접데이타입력!$E209="5",직접데이타입력!$K209," ")</f>
        <v xml:space="preserve"> </v>
      </c>
      <c r="G204" s="97" t="str">
        <f>IF(직접데이타입력!$E209="6",직접데이타입력!$K209," ")</f>
        <v xml:space="preserve"> </v>
      </c>
      <c r="H204" s="97" t="str">
        <f>IF(직접데이타입력!$E209="7",직접데이타입력!$K209," ")</f>
        <v xml:space="preserve"> </v>
      </c>
      <c r="I204" s="97" t="str">
        <f>IF(직접데이타입력!$E209="8",직접데이타입력!$K209," ")</f>
        <v xml:space="preserve"> </v>
      </c>
      <c r="J204" s="97" t="str">
        <f>IF(직접데이타입력!$E209="9",직접데이타입력!$K209," ")</f>
        <v xml:space="preserve"> </v>
      </c>
      <c r="K204" s="97" t="str">
        <f>IF(직접데이타입력!$E209="10",직접데이타입력!$K209," ")</f>
        <v xml:space="preserve"> </v>
      </c>
      <c r="L204" s="97" t="str">
        <f>IF(직접데이타입력!$E209="11",직접데이타입력!$K209," ")</f>
        <v xml:space="preserve"> </v>
      </c>
      <c r="M204" s="97" t="str">
        <f>IF(직접데이타입력!$E209="12",직접데이타입력!$K209," ")</f>
        <v xml:space="preserve"> </v>
      </c>
      <c r="N204" s="97" t="str">
        <f>IF(직접데이타입력!$E209="13",직접데이타입력!$K209," ")</f>
        <v xml:space="preserve"> </v>
      </c>
      <c r="O204" s="97" t="str">
        <f>IF(직접데이타입력!$E209="14",직접데이타입력!$K209," ")</f>
        <v xml:space="preserve"> </v>
      </c>
      <c r="P204" s="97" t="str">
        <f>IF(직접데이타입력!$E209="15",직접데이타입력!$K209," ")</f>
        <v xml:space="preserve"> </v>
      </c>
    </row>
    <row r="205" spans="1:16" ht="11.25" customHeight="1">
      <c r="A205" s="96">
        <f t="shared" si="3"/>
        <v>204</v>
      </c>
      <c r="B205" s="97" t="str">
        <f>IF(직접데이타입력!$E210="1",직접데이타입력!$K210," ")</f>
        <v xml:space="preserve"> </v>
      </c>
      <c r="C205" s="97" t="str">
        <f>IF(직접데이타입력!$E210="2",직접데이타입력!$K210," ")</f>
        <v xml:space="preserve"> </v>
      </c>
      <c r="D205" s="97" t="str">
        <f>IF(직접데이타입력!$E210="3",직접데이타입력!$K210," ")</f>
        <v xml:space="preserve"> </v>
      </c>
      <c r="E205" s="97" t="str">
        <f>IF(직접데이타입력!$E210="4",직접데이타입력!$K210," ")</f>
        <v xml:space="preserve"> </v>
      </c>
      <c r="F205" s="97" t="str">
        <f>IF(직접데이타입력!$E210="5",직접데이타입력!$K210," ")</f>
        <v xml:space="preserve"> </v>
      </c>
      <c r="G205" s="97" t="str">
        <f>IF(직접데이타입력!$E210="6",직접데이타입력!$K210," ")</f>
        <v xml:space="preserve"> </v>
      </c>
      <c r="H205" s="97" t="str">
        <f>IF(직접데이타입력!$E210="7",직접데이타입력!$K210," ")</f>
        <v xml:space="preserve"> </v>
      </c>
      <c r="I205" s="97" t="str">
        <f>IF(직접데이타입력!$E210="8",직접데이타입력!$K210," ")</f>
        <v xml:space="preserve"> </v>
      </c>
      <c r="J205" s="97" t="str">
        <f>IF(직접데이타입력!$E210="9",직접데이타입력!$K210," ")</f>
        <v xml:space="preserve"> </v>
      </c>
      <c r="K205" s="97" t="str">
        <f>IF(직접데이타입력!$E210="10",직접데이타입력!$K210," ")</f>
        <v xml:space="preserve"> </v>
      </c>
      <c r="L205" s="97" t="str">
        <f>IF(직접데이타입력!$E210="11",직접데이타입력!$K210," ")</f>
        <v xml:space="preserve"> </v>
      </c>
      <c r="M205" s="97" t="str">
        <f>IF(직접데이타입력!$E210="12",직접데이타입력!$K210," ")</f>
        <v xml:space="preserve"> </v>
      </c>
      <c r="N205" s="97" t="str">
        <f>IF(직접데이타입력!$E210="13",직접데이타입력!$K210," ")</f>
        <v xml:space="preserve"> </v>
      </c>
      <c r="O205" s="97" t="str">
        <f>IF(직접데이타입력!$E210="14",직접데이타입력!$K210," ")</f>
        <v xml:space="preserve"> </v>
      </c>
      <c r="P205" s="97" t="str">
        <f>IF(직접데이타입력!$E210="15",직접데이타입력!$K210," ")</f>
        <v xml:space="preserve"> </v>
      </c>
    </row>
    <row r="206" spans="1:16" ht="11.25" customHeight="1">
      <c r="A206" s="96">
        <f t="shared" si="3"/>
        <v>205</v>
      </c>
      <c r="B206" s="97" t="str">
        <f>IF(직접데이타입력!$E211="1",직접데이타입력!$K211," ")</f>
        <v xml:space="preserve"> </v>
      </c>
      <c r="C206" s="97" t="str">
        <f>IF(직접데이타입력!$E211="2",직접데이타입력!$K211," ")</f>
        <v xml:space="preserve"> </v>
      </c>
      <c r="D206" s="97" t="str">
        <f>IF(직접데이타입력!$E211="3",직접데이타입력!$K211," ")</f>
        <v xml:space="preserve"> </v>
      </c>
      <c r="E206" s="97" t="str">
        <f>IF(직접데이타입력!$E211="4",직접데이타입력!$K211," ")</f>
        <v xml:space="preserve"> </v>
      </c>
      <c r="F206" s="97" t="str">
        <f>IF(직접데이타입력!$E211="5",직접데이타입력!$K211," ")</f>
        <v xml:space="preserve"> </v>
      </c>
      <c r="G206" s="97" t="str">
        <f>IF(직접데이타입력!$E211="6",직접데이타입력!$K211," ")</f>
        <v xml:space="preserve"> </v>
      </c>
      <c r="H206" s="97" t="str">
        <f>IF(직접데이타입력!$E211="7",직접데이타입력!$K211," ")</f>
        <v xml:space="preserve"> </v>
      </c>
      <c r="I206" s="97" t="str">
        <f>IF(직접데이타입력!$E211="8",직접데이타입력!$K211," ")</f>
        <v xml:space="preserve"> </v>
      </c>
      <c r="J206" s="97" t="str">
        <f>IF(직접데이타입력!$E211="9",직접데이타입력!$K211," ")</f>
        <v xml:space="preserve"> </v>
      </c>
      <c r="K206" s="97" t="str">
        <f>IF(직접데이타입력!$E211="10",직접데이타입력!$K211," ")</f>
        <v xml:space="preserve"> </v>
      </c>
      <c r="L206" s="97" t="str">
        <f>IF(직접데이타입력!$E211="11",직접데이타입력!$K211," ")</f>
        <v xml:space="preserve"> </v>
      </c>
      <c r="M206" s="97" t="str">
        <f>IF(직접데이타입력!$E211="12",직접데이타입력!$K211," ")</f>
        <v xml:space="preserve"> </v>
      </c>
      <c r="N206" s="97" t="str">
        <f>IF(직접데이타입력!$E211="13",직접데이타입력!$K211," ")</f>
        <v xml:space="preserve"> </v>
      </c>
      <c r="O206" s="97" t="str">
        <f>IF(직접데이타입력!$E211="14",직접데이타입력!$K211," ")</f>
        <v xml:space="preserve"> </v>
      </c>
      <c r="P206" s="97" t="str">
        <f>IF(직접데이타입력!$E211="15",직접데이타입력!$K211," ")</f>
        <v xml:space="preserve"> </v>
      </c>
    </row>
    <row r="207" spans="1:16" ht="11.25" customHeight="1">
      <c r="A207" s="96">
        <f t="shared" si="3"/>
        <v>206</v>
      </c>
      <c r="B207" s="97" t="str">
        <f>IF(직접데이타입력!$E212="1",직접데이타입력!$K212," ")</f>
        <v xml:space="preserve"> </v>
      </c>
      <c r="C207" s="97" t="str">
        <f>IF(직접데이타입력!$E212="2",직접데이타입력!$K212," ")</f>
        <v xml:space="preserve"> </v>
      </c>
      <c r="D207" s="97" t="str">
        <f>IF(직접데이타입력!$E212="3",직접데이타입력!$K212," ")</f>
        <v xml:space="preserve"> </v>
      </c>
      <c r="E207" s="97" t="str">
        <f>IF(직접데이타입력!$E212="4",직접데이타입력!$K212," ")</f>
        <v xml:space="preserve"> </v>
      </c>
      <c r="F207" s="97" t="str">
        <f>IF(직접데이타입력!$E212="5",직접데이타입력!$K212," ")</f>
        <v xml:space="preserve"> </v>
      </c>
      <c r="G207" s="97" t="str">
        <f>IF(직접데이타입력!$E212="6",직접데이타입력!$K212," ")</f>
        <v xml:space="preserve"> </v>
      </c>
      <c r="H207" s="97" t="str">
        <f>IF(직접데이타입력!$E212="7",직접데이타입력!$K212," ")</f>
        <v xml:space="preserve"> </v>
      </c>
      <c r="I207" s="97" t="str">
        <f>IF(직접데이타입력!$E212="8",직접데이타입력!$K212," ")</f>
        <v xml:space="preserve"> </v>
      </c>
      <c r="J207" s="97" t="str">
        <f>IF(직접데이타입력!$E212="9",직접데이타입력!$K212," ")</f>
        <v xml:space="preserve"> </v>
      </c>
      <c r="K207" s="97" t="str">
        <f>IF(직접데이타입력!$E212="10",직접데이타입력!$K212," ")</f>
        <v xml:space="preserve"> </v>
      </c>
      <c r="L207" s="97" t="str">
        <f>IF(직접데이타입력!$E212="11",직접데이타입력!$K212," ")</f>
        <v xml:space="preserve"> </v>
      </c>
      <c r="M207" s="97" t="str">
        <f>IF(직접데이타입력!$E212="12",직접데이타입력!$K212," ")</f>
        <v xml:space="preserve"> </v>
      </c>
      <c r="N207" s="97" t="str">
        <f>IF(직접데이타입력!$E212="13",직접데이타입력!$K212," ")</f>
        <v xml:space="preserve"> </v>
      </c>
      <c r="O207" s="97" t="str">
        <f>IF(직접데이타입력!$E212="14",직접데이타입력!$K212," ")</f>
        <v xml:space="preserve"> </v>
      </c>
      <c r="P207" s="97" t="str">
        <f>IF(직접데이타입력!$E212="15",직접데이타입력!$K212," ")</f>
        <v xml:space="preserve"> </v>
      </c>
    </row>
    <row r="208" spans="1:16" ht="11.25" customHeight="1">
      <c r="A208" s="96">
        <f t="shared" si="3"/>
        <v>207</v>
      </c>
      <c r="B208" s="97" t="str">
        <f>IF(직접데이타입력!$E213="1",직접데이타입력!$K213," ")</f>
        <v xml:space="preserve"> </v>
      </c>
      <c r="C208" s="97" t="str">
        <f>IF(직접데이타입력!$E213="2",직접데이타입력!$K213," ")</f>
        <v xml:space="preserve"> </v>
      </c>
      <c r="D208" s="97" t="str">
        <f>IF(직접데이타입력!$E213="3",직접데이타입력!$K213," ")</f>
        <v xml:space="preserve"> </v>
      </c>
      <c r="E208" s="97" t="str">
        <f>IF(직접데이타입력!$E213="4",직접데이타입력!$K213," ")</f>
        <v xml:space="preserve"> </v>
      </c>
      <c r="F208" s="97" t="str">
        <f>IF(직접데이타입력!$E213="5",직접데이타입력!$K213," ")</f>
        <v xml:space="preserve"> </v>
      </c>
      <c r="G208" s="97" t="str">
        <f>IF(직접데이타입력!$E213="6",직접데이타입력!$K213," ")</f>
        <v xml:space="preserve"> </v>
      </c>
      <c r="H208" s="97" t="str">
        <f>IF(직접데이타입력!$E213="7",직접데이타입력!$K213," ")</f>
        <v xml:space="preserve"> </v>
      </c>
      <c r="I208" s="97" t="str">
        <f>IF(직접데이타입력!$E213="8",직접데이타입력!$K213," ")</f>
        <v xml:space="preserve"> </v>
      </c>
      <c r="J208" s="97" t="str">
        <f>IF(직접데이타입력!$E213="9",직접데이타입력!$K213," ")</f>
        <v xml:space="preserve"> </v>
      </c>
      <c r="K208" s="97" t="str">
        <f>IF(직접데이타입력!$E213="10",직접데이타입력!$K213," ")</f>
        <v xml:space="preserve"> </v>
      </c>
      <c r="L208" s="97" t="str">
        <f>IF(직접데이타입력!$E213="11",직접데이타입력!$K213," ")</f>
        <v xml:space="preserve"> </v>
      </c>
      <c r="M208" s="97" t="str">
        <f>IF(직접데이타입력!$E213="12",직접데이타입력!$K213," ")</f>
        <v xml:space="preserve"> </v>
      </c>
      <c r="N208" s="97" t="str">
        <f>IF(직접데이타입력!$E213="13",직접데이타입력!$K213," ")</f>
        <v xml:space="preserve"> </v>
      </c>
      <c r="O208" s="97" t="str">
        <f>IF(직접데이타입력!$E213="14",직접데이타입력!$K213," ")</f>
        <v xml:space="preserve"> </v>
      </c>
      <c r="P208" s="97" t="str">
        <f>IF(직접데이타입력!$E213="15",직접데이타입력!$K213," ")</f>
        <v xml:space="preserve"> </v>
      </c>
    </row>
    <row r="209" spans="1:16" ht="11.25" customHeight="1">
      <c r="A209" s="96">
        <f t="shared" si="3"/>
        <v>208</v>
      </c>
      <c r="B209" s="97" t="str">
        <f>IF(직접데이타입력!$E214="1",직접데이타입력!$K214," ")</f>
        <v xml:space="preserve"> </v>
      </c>
      <c r="C209" s="97" t="str">
        <f>IF(직접데이타입력!$E214="2",직접데이타입력!$K214," ")</f>
        <v xml:space="preserve"> </v>
      </c>
      <c r="D209" s="97" t="str">
        <f>IF(직접데이타입력!$E214="3",직접데이타입력!$K214," ")</f>
        <v xml:space="preserve"> </v>
      </c>
      <c r="E209" s="97" t="str">
        <f>IF(직접데이타입력!$E214="4",직접데이타입력!$K214," ")</f>
        <v xml:space="preserve"> </v>
      </c>
      <c r="F209" s="97" t="str">
        <f>IF(직접데이타입력!$E214="5",직접데이타입력!$K214," ")</f>
        <v xml:space="preserve"> </v>
      </c>
      <c r="G209" s="97" t="str">
        <f>IF(직접데이타입력!$E214="6",직접데이타입력!$K214," ")</f>
        <v xml:space="preserve"> </v>
      </c>
      <c r="H209" s="97" t="str">
        <f>IF(직접데이타입력!$E214="7",직접데이타입력!$K214," ")</f>
        <v xml:space="preserve"> </v>
      </c>
      <c r="I209" s="97" t="str">
        <f>IF(직접데이타입력!$E214="8",직접데이타입력!$K214," ")</f>
        <v xml:space="preserve"> </v>
      </c>
      <c r="J209" s="97" t="str">
        <f>IF(직접데이타입력!$E214="9",직접데이타입력!$K214," ")</f>
        <v xml:space="preserve"> </v>
      </c>
      <c r="K209" s="97" t="str">
        <f>IF(직접데이타입력!$E214="10",직접데이타입력!$K214," ")</f>
        <v xml:space="preserve"> </v>
      </c>
      <c r="L209" s="97" t="str">
        <f>IF(직접데이타입력!$E214="11",직접데이타입력!$K214," ")</f>
        <v xml:space="preserve"> </v>
      </c>
      <c r="M209" s="97" t="str">
        <f>IF(직접데이타입력!$E214="12",직접데이타입력!$K214," ")</f>
        <v xml:space="preserve"> </v>
      </c>
      <c r="N209" s="97" t="str">
        <f>IF(직접데이타입력!$E214="13",직접데이타입력!$K214," ")</f>
        <v xml:space="preserve"> </v>
      </c>
      <c r="O209" s="97" t="str">
        <f>IF(직접데이타입력!$E214="14",직접데이타입력!$K214," ")</f>
        <v xml:space="preserve"> </v>
      </c>
      <c r="P209" s="97" t="str">
        <f>IF(직접데이타입력!$E214="15",직접데이타입력!$K214," ")</f>
        <v xml:space="preserve"> </v>
      </c>
    </row>
    <row r="210" spans="1:16" ht="11.25" customHeight="1">
      <c r="A210" s="96">
        <f t="shared" si="3"/>
        <v>209</v>
      </c>
      <c r="B210" s="97" t="str">
        <f>IF(직접데이타입력!$E215="1",직접데이타입력!$K215," ")</f>
        <v xml:space="preserve"> </v>
      </c>
      <c r="C210" s="97" t="str">
        <f>IF(직접데이타입력!$E215="2",직접데이타입력!$K215," ")</f>
        <v xml:space="preserve"> </v>
      </c>
      <c r="D210" s="97" t="str">
        <f>IF(직접데이타입력!$E215="3",직접데이타입력!$K215," ")</f>
        <v xml:space="preserve"> </v>
      </c>
      <c r="E210" s="97" t="str">
        <f>IF(직접데이타입력!$E215="4",직접데이타입력!$K215," ")</f>
        <v xml:space="preserve"> </v>
      </c>
      <c r="F210" s="97" t="str">
        <f>IF(직접데이타입력!$E215="5",직접데이타입력!$K215," ")</f>
        <v xml:space="preserve"> </v>
      </c>
      <c r="G210" s="97" t="str">
        <f>IF(직접데이타입력!$E215="6",직접데이타입력!$K215," ")</f>
        <v xml:space="preserve"> </v>
      </c>
      <c r="H210" s="97" t="str">
        <f>IF(직접데이타입력!$E215="7",직접데이타입력!$K215," ")</f>
        <v xml:space="preserve"> </v>
      </c>
      <c r="I210" s="97" t="str">
        <f>IF(직접데이타입력!$E215="8",직접데이타입력!$K215," ")</f>
        <v xml:space="preserve"> </v>
      </c>
      <c r="J210" s="97" t="str">
        <f>IF(직접데이타입력!$E215="9",직접데이타입력!$K215," ")</f>
        <v xml:space="preserve"> </v>
      </c>
      <c r="K210" s="97" t="str">
        <f>IF(직접데이타입력!$E215="10",직접데이타입력!$K215," ")</f>
        <v xml:space="preserve"> </v>
      </c>
      <c r="L210" s="97" t="str">
        <f>IF(직접데이타입력!$E215="11",직접데이타입력!$K215," ")</f>
        <v xml:space="preserve"> </v>
      </c>
      <c r="M210" s="97" t="str">
        <f>IF(직접데이타입력!$E215="12",직접데이타입력!$K215," ")</f>
        <v xml:space="preserve"> </v>
      </c>
      <c r="N210" s="97" t="str">
        <f>IF(직접데이타입력!$E215="13",직접데이타입력!$K215," ")</f>
        <v xml:space="preserve"> </v>
      </c>
      <c r="O210" s="97" t="str">
        <f>IF(직접데이타입력!$E215="14",직접데이타입력!$K215," ")</f>
        <v xml:space="preserve"> </v>
      </c>
      <c r="P210" s="97" t="str">
        <f>IF(직접데이타입력!$E215="15",직접데이타입력!$K215," ")</f>
        <v xml:space="preserve"> </v>
      </c>
    </row>
    <row r="211" spans="1:16" ht="11.25" customHeight="1">
      <c r="A211" s="96">
        <f t="shared" si="3"/>
        <v>210</v>
      </c>
      <c r="B211" s="97" t="str">
        <f>IF(직접데이타입력!$E216="1",직접데이타입력!$K216," ")</f>
        <v xml:space="preserve"> </v>
      </c>
      <c r="C211" s="97" t="str">
        <f>IF(직접데이타입력!$E216="2",직접데이타입력!$K216," ")</f>
        <v xml:space="preserve"> </v>
      </c>
      <c r="D211" s="97" t="str">
        <f>IF(직접데이타입력!$E216="3",직접데이타입력!$K216," ")</f>
        <v xml:space="preserve"> </v>
      </c>
      <c r="E211" s="97" t="str">
        <f>IF(직접데이타입력!$E216="4",직접데이타입력!$K216," ")</f>
        <v xml:space="preserve"> </v>
      </c>
      <c r="F211" s="97" t="str">
        <f>IF(직접데이타입력!$E216="5",직접데이타입력!$K216," ")</f>
        <v xml:space="preserve"> </v>
      </c>
      <c r="G211" s="97" t="str">
        <f>IF(직접데이타입력!$E216="6",직접데이타입력!$K216," ")</f>
        <v xml:space="preserve"> </v>
      </c>
      <c r="H211" s="97" t="str">
        <f>IF(직접데이타입력!$E216="7",직접데이타입력!$K216," ")</f>
        <v xml:space="preserve"> </v>
      </c>
      <c r="I211" s="97" t="str">
        <f>IF(직접데이타입력!$E216="8",직접데이타입력!$K216," ")</f>
        <v xml:space="preserve"> </v>
      </c>
      <c r="J211" s="97" t="str">
        <f>IF(직접데이타입력!$E216="9",직접데이타입력!$K216," ")</f>
        <v xml:space="preserve"> </v>
      </c>
      <c r="K211" s="97" t="str">
        <f>IF(직접데이타입력!$E216="10",직접데이타입력!$K216," ")</f>
        <v xml:space="preserve"> </v>
      </c>
      <c r="L211" s="97" t="str">
        <f>IF(직접데이타입력!$E216="11",직접데이타입력!$K216," ")</f>
        <v xml:space="preserve"> </v>
      </c>
      <c r="M211" s="97" t="str">
        <f>IF(직접데이타입력!$E216="12",직접데이타입력!$K216," ")</f>
        <v xml:space="preserve"> </v>
      </c>
      <c r="N211" s="97" t="str">
        <f>IF(직접데이타입력!$E216="13",직접데이타입력!$K216," ")</f>
        <v xml:space="preserve"> </v>
      </c>
      <c r="O211" s="97" t="str">
        <f>IF(직접데이타입력!$E216="14",직접데이타입력!$K216," ")</f>
        <v xml:space="preserve"> </v>
      </c>
      <c r="P211" s="97" t="str">
        <f>IF(직접데이타입력!$E216="15",직접데이타입력!$K216," ")</f>
        <v xml:space="preserve"> </v>
      </c>
    </row>
    <row r="212" spans="1:16" ht="11.25" customHeight="1">
      <c r="A212" s="96">
        <f t="shared" si="3"/>
        <v>211</v>
      </c>
      <c r="B212" s="97" t="str">
        <f>IF(직접데이타입력!$E217="1",직접데이타입력!$K217," ")</f>
        <v xml:space="preserve"> </v>
      </c>
      <c r="C212" s="97" t="str">
        <f>IF(직접데이타입력!$E217="2",직접데이타입력!$K217," ")</f>
        <v xml:space="preserve"> </v>
      </c>
      <c r="D212" s="97" t="str">
        <f>IF(직접데이타입력!$E217="3",직접데이타입력!$K217," ")</f>
        <v xml:space="preserve"> </v>
      </c>
      <c r="E212" s="97" t="str">
        <f>IF(직접데이타입력!$E217="4",직접데이타입력!$K217," ")</f>
        <v xml:space="preserve"> </v>
      </c>
      <c r="F212" s="97" t="str">
        <f>IF(직접데이타입력!$E217="5",직접데이타입력!$K217," ")</f>
        <v xml:space="preserve"> </v>
      </c>
      <c r="G212" s="97" t="str">
        <f>IF(직접데이타입력!$E217="6",직접데이타입력!$K217," ")</f>
        <v xml:space="preserve"> </v>
      </c>
      <c r="H212" s="97" t="str">
        <f>IF(직접데이타입력!$E217="7",직접데이타입력!$K217," ")</f>
        <v xml:space="preserve"> </v>
      </c>
      <c r="I212" s="97" t="str">
        <f>IF(직접데이타입력!$E217="8",직접데이타입력!$K217," ")</f>
        <v xml:space="preserve"> </v>
      </c>
      <c r="J212" s="97" t="str">
        <f>IF(직접데이타입력!$E217="9",직접데이타입력!$K217," ")</f>
        <v xml:space="preserve"> </v>
      </c>
      <c r="K212" s="97" t="str">
        <f>IF(직접데이타입력!$E217="10",직접데이타입력!$K217," ")</f>
        <v xml:space="preserve"> </v>
      </c>
      <c r="L212" s="97" t="str">
        <f>IF(직접데이타입력!$E217="11",직접데이타입력!$K217," ")</f>
        <v xml:space="preserve"> </v>
      </c>
      <c r="M212" s="97" t="str">
        <f>IF(직접데이타입력!$E217="12",직접데이타입력!$K217," ")</f>
        <v xml:space="preserve"> </v>
      </c>
      <c r="N212" s="97" t="str">
        <f>IF(직접데이타입력!$E217="13",직접데이타입력!$K217," ")</f>
        <v xml:space="preserve"> </v>
      </c>
      <c r="O212" s="97" t="str">
        <f>IF(직접데이타입력!$E217="14",직접데이타입력!$K217," ")</f>
        <v xml:space="preserve"> </v>
      </c>
      <c r="P212" s="97" t="str">
        <f>IF(직접데이타입력!$E217="15",직접데이타입력!$K217," ")</f>
        <v xml:space="preserve"> </v>
      </c>
    </row>
    <row r="213" spans="1:16" ht="11.25" customHeight="1">
      <c r="A213" s="96">
        <f t="shared" si="3"/>
        <v>212</v>
      </c>
      <c r="B213" s="97" t="str">
        <f>IF(직접데이타입력!$E218="1",직접데이타입력!$K218," ")</f>
        <v xml:space="preserve"> </v>
      </c>
      <c r="C213" s="97" t="str">
        <f>IF(직접데이타입력!$E218="2",직접데이타입력!$K218," ")</f>
        <v xml:space="preserve"> </v>
      </c>
      <c r="D213" s="97" t="str">
        <f>IF(직접데이타입력!$E218="3",직접데이타입력!$K218," ")</f>
        <v xml:space="preserve"> </v>
      </c>
      <c r="E213" s="97" t="str">
        <f>IF(직접데이타입력!$E218="4",직접데이타입력!$K218," ")</f>
        <v xml:space="preserve"> </v>
      </c>
      <c r="F213" s="97" t="str">
        <f>IF(직접데이타입력!$E218="5",직접데이타입력!$K218," ")</f>
        <v xml:space="preserve"> </v>
      </c>
      <c r="G213" s="97" t="str">
        <f>IF(직접데이타입력!$E218="6",직접데이타입력!$K218," ")</f>
        <v xml:space="preserve"> </v>
      </c>
      <c r="H213" s="97" t="str">
        <f>IF(직접데이타입력!$E218="7",직접데이타입력!$K218," ")</f>
        <v xml:space="preserve"> </v>
      </c>
      <c r="I213" s="97" t="str">
        <f>IF(직접데이타입력!$E218="8",직접데이타입력!$K218," ")</f>
        <v xml:space="preserve"> </v>
      </c>
      <c r="J213" s="97" t="str">
        <f>IF(직접데이타입력!$E218="9",직접데이타입력!$K218," ")</f>
        <v xml:space="preserve"> </v>
      </c>
      <c r="K213" s="97" t="str">
        <f>IF(직접데이타입력!$E218="10",직접데이타입력!$K218," ")</f>
        <v xml:space="preserve"> </v>
      </c>
      <c r="L213" s="97" t="str">
        <f>IF(직접데이타입력!$E218="11",직접데이타입력!$K218," ")</f>
        <v xml:space="preserve"> </v>
      </c>
      <c r="M213" s="97" t="str">
        <f>IF(직접데이타입력!$E218="12",직접데이타입력!$K218," ")</f>
        <v xml:space="preserve"> </v>
      </c>
      <c r="N213" s="97" t="str">
        <f>IF(직접데이타입력!$E218="13",직접데이타입력!$K218," ")</f>
        <v xml:space="preserve"> </v>
      </c>
      <c r="O213" s="97" t="str">
        <f>IF(직접데이타입력!$E218="14",직접데이타입력!$K218," ")</f>
        <v xml:space="preserve"> </v>
      </c>
      <c r="P213" s="97" t="str">
        <f>IF(직접데이타입력!$E218="15",직접데이타입력!$K218," ")</f>
        <v xml:space="preserve"> </v>
      </c>
    </row>
    <row r="214" spans="1:16" ht="11.25" customHeight="1">
      <c r="A214" s="96">
        <f t="shared" si="3"/>
        <v>213</v>
      </c>
      <c r="B214" s="97" t="str">
        <f>IF(직접데이타입력!$E219="1",직접데이타입력!$K219," ")</f>
        <v xml:space="preserve"> </v>
      </c>
      <c r="C214" s="97" t="str">
        <f>IF(직접데이타입력!$E219="2",직접데이타입력!$K219," ")</f>
        <v xml:space="preserve"> </v>
      </c>
      <c r="D214" s="97" t="str">
        <f>IF(직접데이타입력!$E219="3",직접데이타입력!$K219," ")</f>
        <v xml:space="preserve"> </v>
      </c>
      <c r="E214" s="97" t="str">
        <f>IF(직접데이타입력!$E219="4",직접데이타입력!$K219," ")</f>
        <v xml:space="preserve"> </v>
      </c>
      <c r="F214" s="97" t="str">
        <f>IF(직접데이타입력!$E219="5",직접데이타입력!$K219," ")</f>
        <v xml:space="preserve"> </v>
      </c>
      <c r="G214" s="97" t="str">
        <f>IF(직접데이타입력!$E219="6",직접데이타입력!$K219," ")</f>
        <v xml:space="preserve"> </v>
      </c>
      <c r="H214" s="97" t="str">
        <f>IF(직접데이타입력!$E219="7",직접데이타입력!$K219," ")</f>
        <v xml:space="preserve"> </v>
      </c>
      <c r="I214" s="97" t="str">
        <f>IF(직접데이타입력!$E219="8",직접데이타입력!$K219," ")</f>
        <v xml:space="preserve"> </v>
      </c>
      <c r="J214" s="97" t="str">
        <f>IF(직접데이타입력!$E219="9",직접데이타입력!$K219," ")</f>
        <v xml:space="preserve"> </v>
      </c>
      <c r="K214" s="97" t="str">
        <f>IF(직접데이타입력!$E219="10",직접데이타입력!$K219," ")</f>
        <v xml:space="preserve"> </v>
      </c>
      <c r="L214" s="97" t="str">
        <f>IF(직접데이타입력!$E219="11",직접데이타입력!$K219," ")</f>
        <v xml:space="preserve"> </v>
      </c>
      <c r="M214" s="97" t="str">
        <f>IF(직접데이타입력!$E219="12",직접데이타입력!$K219," ")</f>
        <v xml:space="preserve"> </v>
      </c>
      <c r="N214" s="97" t="str">
        <f>IF(직접데이타입력!$E219="13",직접데이타입력!$K219," ")</f>
        <v xml:space="preserve"> </v>
      </c>
      <c r="O214" s="97" t="str">
        <f>IF(직접데이타입력!$E219="14",직접데이타입력!$K219," ")</f>
        <v xml:space="preserve"> </v>
      </c>
      <c r="P214" s="97" t="str">
        <f>IF(직접데이타입력!$E219="15",직접데이타입력!$K219," ")</f>
        <v xml:space="preserve"> </v>
      </c>
    </row>
    <row r="215" spans="1:16" ht="11.25" customHeight="1">
      <c r="A215" s="96">
        <f t="shared" si="3"/>
        <v>214</v>
      </c>
      <c r="B215" s="97" t="str">
        <f>IF(직접데이타입력!$E220="1",직접데이타입력!$K220," ")</f>
        <v xml:space="preserve"> </v>
      </c>
      <c r="C215" s="97" t="str">
        <f>IF(직접데이타입력!$E220="2",직접데이타입력!$K220," ")</f>
        <v xml:space="preserve"> </v>
      </c>
      <c r="D215" s="97" t="str">
        <f>IF(직접데이타입력!$E220="3",직접데이타입력!$K220," ")</f>
        <v xml:space="preserve"> </v>
      </c>
      <c r="E215" s="97" t="str">
        <f>IF(직접데이타입력!$E220="4",직접데이타입력!$K220," ")</f>
        <v xml:space="preserve"> </v>
      </c>
      <c r="F215" s="97" t="str">
        <f>IF(직접데이타입력!$E220="5",직접데이타입력!$K220," ")</f>
        <v xml:space="preserve"> </v>
      </c>
      <c r="G215" s="97" t="str">
        <f>IF(직접데이타입력!$E220="6",직접데이타입력!$K220," ")</f>
        <v xml:space="preserve"> </v>
      </c>
      <c r="H215" s="97" t="str">
        <f>IF(직접데이타입력!$E220="7",직접데이타입력!$K220," ")</f>
        <v xml:space="preserve"> </v>
      </c>
      <c r="I215" s="97" t="str">
        <f>IF(직접데이타입력!$E220="8",직접데이타입력!$K220," ")</f>
        <v xml:space="preserve"> </v>
      </c>
      <c r="J215" s="97" t="str">
        <f>IF(직접데이타입력!$E220="9",직접데이타입력!$K220," ")</f>
        <v xml:space="preserve"> </v>
      </c>
      <c r="K215" s="97" t="str">
        <f>IF(직접데이타입력!$E220="10",직접데이타입력!$K220," ")</f>
        <v xml:space="preserve"> </v>
      </c>
      <c r="L215" s="97" t="str">
        <f>IF(직접데이타입력!$E220="11",직접데이타입력!$K220," ")</f>
        <v xml:space="preserve"> </v>
      </c>
      <c r="M215" s="97" t="str">
        <f>IF(직접데이타입력!$E220="12",직접데이타입력!$K220," ")</f>
        <v xml:space="preserve"> </v>
      </c>
      <c r="N215" s="97" t="str">
        <f>IF(직접데이타입력!$E220="13",직접데이타입력!$K220," ")</f>
        <v xml:space="preserve"> </v>
      </c>
      <c r="O215" s="97" t="str">
        <f>IF(직접데이타입력!$E220="14",직접데이타입력!$K220," ")</f>
        <v xml:space="preserve"> </v>
      </c>
      <c r="P215" s="97" t="str">
        <f>IF(직접데이타입력!$E220="15",직접데이타입력!$K220," ")</f>
        <v xml:space="preserve"> </v>
      </c>
    </row>
    <row r="216" spans="1:16" ht="11.25" customHeight="1">
      <c r="A216" s="96">
        <f t="shared" si="3"/>
        <v>215</v>
      </c>
      <c r="B216" s="97" t="str">
        <f>IF(직접데이타입력!$E221="1",직접데이타입력!$K221," ")</f>
        <v xml:space="preserve"> </v>
      </c>
      <c r="C216" s="97" t="str">
        <f>IF(직접데이타입력!$E221="2",직접데이타입력!$K221," ")</f>
        <v xml:space="preserve"> </v>
      </c>
      <c r="D216" s="97" t="str">
        <f>IF(직접데이타입력!$E221="3",직접데이타입력!$K221," ")</f>
        <v xml:space="preserve"> </v>
      </c>
      <c r="E216" s="97" t="str">
        <f>IF(직접데이타입력!$E221="4",직접데이타입력!$K221," ")</f>
        <v xml:space="preserve"> </v>
      </c>
      <c r="F216" s="97" t="str">
        <f>IF(직접데이타입력!$E221="5",직접데이타입력!$K221," ")</f>
        <v xml:space="preserve"> </v>
      </c>
      <c r="G216" s="97" t="str">
        <f>IF(직접데이타입력!$E221="6",직접데이타입력!$K221," ")</f>
        <v xml:space="preserve"> </v>
      </c>
      <c r="H216" s="97" t="str">
        <f>IF(직접데이타입력!$E221="7",직접데이타입력!$K221," ")</f>
        <v xml:space="preserve"> </v>
      </c>
      <c r="I216" s="97" t="str">
        <f>IF(직접데이타입력!$E221="8",직접데이타입력!$K221," ")</f>
        <v xml:space="preserve"> </v>
      </c>
      <c r="J216" s="97" t="str">
        <f>IF(직접데이타입력!$E221="9",직접데이타입력!$K221," ")</f>
        <v xml:space="preserve"> </v>
      </c>
      <c r="K216" s="97" t="str">
        <f>IF(직접데이타입력!$E221="10",직접데이타입력!$K221," ")</f>
        <v xml:space="preserve"> </v>
      </c>
      <c r="L216" s="97" t="str">
        <f>IF(직접데이타입력!$E221="11",직접데이타입력!$K221," ")</f>
        <v xml:space="preserve"> </v>
      </c>
      <c r="M216" s="97" t="str">
        <f>IF(직접데이타입력!$E221="12",직접데이타입력!$K221," ")</f>
        <v xml:space="preserve"> </v>
      </c>
      <c r="N216" s="97" t="str">
        <f>IF(직접데이타입력!$E221="13",직접데이타입력!$K221," ")</f>
        <v xml:space="preserve"> </v>
      </c>
      <c r="O216" s="97" t="str">
        <f>IF(직접데이타입력!$E221="14",직접데이타입력!$K221," ")</f>
        <v xml:space="preserve"> </v>
      </c>
      <c r="P216" s="97" t="str">
        <f>IF(직접데이타입력!$E221="15",직접데이타입력!$K221," ")</f>
        <v xml:space="preserve"> </v>
      </c>
    </row>
    <row r="217" spans="1:16" ht="11.25" customHeight="1">
      <c r="A217" s="96">
        <f t="shared" si="3"/>
        <v>216</v>
      </c>
      <c r="B217" s="97" t="str">
        <f>IF(직접데이타입력!$E222="1",직접데이타입력!$K222," ")</f>
        <v xml:space="preserve"> </v>
      </c>
      <c r="C217" s="97" t="str">
        <f>IF(직접데이타입력!$E222="2",직접데이타입력!$K222," ")</f>
        <v xml:space="preserve"> </v>
      </c>
      <c r="D217" s="97" t="str">
        <f>IF(직접데이타입력!$E222="3",직접데이타입력!$K222," ")</f>
        <v xml:space="preserve"> </v>
      </c>
      <c r="E217" s="97" t="str">
        <f>IF(직접데이타입력!$E222="4",직접데이타입력!$K222," ")</f>
        <v xml:space="preserve"> </v>
      </c>
      <c r="F217" s="97" t="str">
        <f>IF(직접데이타입력!$E222="5",직접데이타입력!$K222," ")</f>
        <v xml:space="preserve"> </v>
      </c>
      <c r="G217" s="97" t="str">
        <f>IF(직접데이타입력!$E222="6",직접데이타입력!$K222," ")</f>
        <v xml:space="preserve"> </v>
      </c>
      <c r="H217" s="97" t="str">
        <f>IF(직접데이타입력!$E222="7",직접데이타입력!$K222," ")</f>
        <v xml:space="preserve"> </v>
      </c>
      <c r="I217" s="97" t="str">
        <f>IF(직접데이타입력!$E222="8",직접데이타입력!$K222," ")</f>
        <v xml:space="preserve"> </v>
      </c>
      <c r="J217" s="97" t="str">
        <f>IF(직접데이타입력!$E222="9",직접데이타입력!$K222," ")</f>
        <v xml:space="preserve"> </v>
      </c>
      <c r="K217" s="97" t="str">
        <f>IF(직접데이타입력!$E222="10",직접데이타입력!$K222," ")</f>
        <v xml:space="preserve"> </v>
      </c>
      <c r="L217" s="97" t="str">
        <f>IF(직접데이타입력!$E222="11",직접데이타입력!$K222," ")</f>
        <v xml:space="preserve"> </v>
      </c>
      <c r="M217" s="97" t="str">
        <f>IF(직접데이타입력!$E222="12",직접데이타입력!$K222," ")</f>
        <v xml:space="preserve"> </v>
      </c>
      <c r="N217" s="97" t="str">
        <f>IF(직접데이타입력!$E222="13",직접데이타입력!$K222," ")</f>
        <v xml:space="preserve"> </v>
      </c>
      <c r="O217" s="97" t="str">
        <f>IF(직접데이타입력!$E222="14",직접데이타입력!$K222," ")</f>
        <v xml:space="preserve"> </v>
      </c>
      <c r="P217" s="97" t="str">
        <f>IF(직접데이타입력!$E222="15",직접데이타입력!$K222," ")</f>
        <v xml:space="preserve"> </v>
      </c>
    </row>
    <row r="218" spans="1:16" ht="11.25" customHeight="1">
      <c r="A218" s="96">
        <f t="shared" si="3"/>
        <v>217</v>
      </c>
      <c r="B218" s="97" t="str">
        <f>IF(직접데이타입력!$E223="1",직접데이타입력!$K223," ")</f>
        <v xml:space="preserve"> </v>
      </c>
      <c r="C218" s="97" t="str">
        <f>IF(직접데이타입력!$E223="2",직접데이타입력!$K223," ")</f>
        <v xml:space="preserve"> </v>
      </c>
      <c r="D218" s="97" t="str">
        <f>IF(직접데이타입력!$E223="3",직접데이타입력!$K223," ")</f>
        <v xml:space="preserve"> </v>
      </c>
      <c r="E218" s="97" t="str">
        <f>IF(직접데이타입력!$E223="4",직접데이타입력!$K223," ")</f>
        <v xml:space="preserve"> </v>
      </c>
      <c r="F218" s="97" t="str">
        <f>IF(직접데이타입력!$E223="5",직접데이타입력!$K223," ")</f>
        <v xml:space="preserve"> </v>
      </c>
      <c r="G218" s="97" t="str">
        <f>IF(직접데이타입력!$E223="6",직접데이타입력!$K223," ")</f>
        <v xml:space="preserve"> </v>
      </c>
      <c r="H218" s="97" t="str">
        <f>IF(직접데이타입력!$E223="7",직접데이타입력!$K223," ")</f>
        <v xml:space="preserve"> </v>
      </c>
      <c r="I218" s="97" t="str">
        <f>IF(직접데이타입력!$E223="8",직접데이타입력!$K223," ")</f>
        <v xml:space="preserve"> </v>
      </c>
      <c r="J218" s="97" t="str">
        <f>IF(직접데이타입력!$E223="9",직접데이타입력!$K223," ")</f>
        <v xml:space="preserve"> </v>
      </c>
      <c r="K218" s="97" t="str">
        <f>IF(직접데이타입력!$E223="10",직접데이타입력!$K223," ")</f>
        <v xml:space="preserve"> </v>
      </c>
      <c r="L218" s="97" t="str">
        <f>IF(직접데이타입력!$E223="11",직접데이타입력!$K223," ")</f>
        <v xml:space="preserve"> </v>
      </c>
      <c r="M218" s="97" t="str">
        <f>IF(직접데이타입력!$E223="12",직접데이타입력!$K223," ")</f>
        <v xml:space="preserve"> </v>
      </c>
      <c r="N218" s="97" t="str">
        <f>IF(직접데이타입력!$E223="13",직접데이타입력!$K223," ")</f>
        <v xml:space="preserve"> </v>
      </c>
      <c r="O218" s="97" t="str">
        <f>IF(직접데이타입력!$E223="14",직접데이타입력!$K223," ")</f>
        <v xml:space="preserve"> </v>
      </c>
      <c r="P218" s="97" t="str">
        <f>IF(직접데이타입력!$E223="15",직접데이타입력!$K223," ")</f>
        <v xml:space="preserve"> </v>
      </c>
    </row>
    <row r="219" spans="1:16" ht="11.25" customHeight="1">
      <c r="A219" s="96">
        <f t="shared" si="3"/>
        <v>218</v>
      </c>
      <c r="B219" s="97" t="str">
        <f>IF(직접데이타입력!$E224="1",직접데이타입력!$K224," ")</f>
        <v xml:space="preserve"> </v>
      </c>
      <c r="C219" s="97" t="str">
        <f>IF(직접데이타입력!$E224="2",직접데이타입력!$K224," ")</f>
        <v xml:space="preserve"> </v>
      </c>
      <c r="D219" s="97" t="str">
        <f>IF(직접데이타입력!$E224="3",직접데이타입력!$K224," ")</f>
        <v xml:space="preserve"> </v>
      </c>
      <c r="E219" s="97" t="str">
        <f>IF(직접데이타입력!$E224="4",직접데이타입력!$K224," ")</f>
        <v xml:space="preserve"> </v>
      </c>
      <c r="F219" s="97" t="str">
        <f>IF(직접데이타입력!$E224="5",직접데이타입력!$K224," ")</f>
        <v xml:space="preserve"> </v>
      </c>
      <c r="G219" s="97" t="str">
        <f>IF(직접데이타입력!$E224="6",직접데이타입력!$K224," ")</f>
        <v xml:space="preserve"> </v>
      </c>
      <c r="H219" s="97" t="str">
        <f>IF(직접데이타입력!$E224="7",직접데이타입력!$K224," ")</f>
        <v xml:space="preserve"> </v>
      </c>
      <c r="I219" s="97" t="str">
        <f>IF(직접데이타입력!$E224="8",직접데이타입력!$K224," ")</f>
        <v xml:space="preserve"> </v>
      </c>
      <c r="J219" s="97" t="str">
        <f>IF(직접데이타입력!$E224="9",직접데이타입력!$K224," ")</f>
        <v xml:space="preserve"> </v>
      </c>
      <c r="K219" s="97" t="str">
        <f>IF(직접데이타입력!$E224="10",직접데이타입력!$K224," ")</f>
        <v xml:space="preserve"> </v>
      </c>
      <c r="L219" s="97" t="str">
        <f>IF(직접데이타입력!$E224="11",직접데이타입력!$K224," ")</f>
        <v xml:space="preserve"> </v>
      </c>
      <c r="M219" s="97" t="str">
        <f>IF(직접데이타입력!$E224="12",직접데이타입력!$K224," ")</f>
        <v xml:space="preserve"> </v>
      </c>
      <c r="N219" s="97" t="str">
        <f>IF(직접데이타입력!$E224="13",직접데이타입력!$K224," ")</f>
        <v xml:space="preserve"> </v>
      </c>
      <c r="O219" s="97" t="str">
        <f>IF(직접데이타입력!$E224="14",직접데이타입력!$K224," ")</f>
        <v xml:space="preserve"> </v>
      </c>
      <c r="P219" s="97" t="str">
        <f>IF(직접데이타입력!$E224="15",직접데이타입력!$K224," ")</f>
        <v xml:space="preserve"> </v>
      </c>
    </row>
    <row r="220" spans="1:16" ht="11.25" customHeight="1">
      <c r="A220" s="96">
        <f t="shared" si="3"/>
        <v>219</v>
      </c>
      <c r="B220" s="97" t="str">
        <f>IF(직접데이타입력!$E225="1",직접데이타입력!$K225," ")</f>
        <v xml:space="preserve"> </v>
      </c>
      <c r="C220" s="97" t="str">
        <f>IF(직접데이타입력!$E225="2",직접데이타입력!$K225," ")</f>
        <v xml:space="preserve"> </v>
      </c>
      <c r="D220" s="97" t="str">
        <f>IF(직접데이타입력!$E225="3",직접데이타입력!$K225," ")</f>
        <v xml:space="preserve"> </v>
      </c>
      <c r="E220" s="97" t="str">
        <f>IF(직접데이타입력!$E225="4",직접데이타입력!$K225," ")</f>
        <v xml:space="preserve"> </v>
      </c>
      <c r="F220" s="97" t="str">
        <f>IF(직접데이타입력!$E225="5",직접데이타입력!$K225," ")</f>
        <v xml:space="preserve"> </v>
      </c>
      <c r="G220" s="97" t="str">
        <f>IF(직접데이타입력!$E225="6",직접데이타입력!$K225," ")</f>
        <v xml:space="preserve"> </v>
      </c>
      <c r="H220" s="97" t="str">
        <f>IF(직접데이타입력!$E225="7",직접데이타입력!$K225," ")</f>
        <v xml:space="preserve"> </v>
      </c>
      <c r="I220" s="97" t="str">
        <f>IF(직접데이타입력!$E225="8",직접데이타입력!$K225," ")</f>
        <v xml:space="preserve"> </v>
      </c>
      <c r="J220" s="97" t="str">
        <f>IF(직접데이타입력!$E225="9",직접데이타입력!$K225," ")</f>
        <v xml:space="preserve"> </v>
      </c>
      <c r="K220" s="97" t="str">
        <f>IF(직접데이타입력!$E225="10",직접데이타입력!$K225," ")</f>
        <v xml:space="preserve"> </v>
      </c>
      <c r="L220" s="97" t="str">
        <f>IF(직접데이타입력!$E225="11",직접데이타입력!$K225," ")</f>
        <v xml:space="preserve"> </v>
      </c>
      <c r="M220" s="97" t="str">
        <f>IF(직접데이타입력!$E225="12",직접데이타입력!$K225," ")</f>
        <v xml:space="preserve"> </v>
      </c>
      <c r="N220" s="97" t="str">
        <f>IF(직접데이타입력!$E225="13",직접데이타입력!$K225," ")</f>
        <v xml:space="preserve"> </v>
      </c>
      <c r="O220" s="97" t="str">
        <f>IF(직접데이타입력!$E225="14",직접데이타입력!$K225," ")</f>
        <v xml:space="preserve"> </v>
      </c>
      <c r="P220" s="97" t="str">
        <f>IF(직접데이타입력!$E225="15",직접데이타입력!$K225," ")</f>
        <v xml:space="preserve"> </v>
      </c>
    </row>
    <row r="221" spans="1:16" ht="11.25" customHeight="1">
      <c r="A221" s="96">
        <f t="shared" si="3"/>
        <v>220</v>
      </c>
      <c r="B221" s="97" t="str">
        <f>IF(직접데이타입력!$E226="1",직접데이타입력!$K226," ")</f>
        <v xml:space="preserve"> </v>
      </c>
      <c r="C221" s="97" t="str">
        <f>IF(직접데이타입력!$E226="2",직접데이타입력!$K226," ")</f>
        <v xml:space="preserve"> </v>
      </c>
      <c r="D221" s="97" t="str">
        <f>IF(직접데이타입력!$E226="3",직접데이타입력!$K226," ")</f>
        <v xml:space="preserve"> </v>
      </c>
      <c r="E221" s="97" t="str">
        <f>IF(직접데이타입력!$E226="4",직접데이타입력!$K226," ")</f>
        <v xml:space="preserve"> </v>
      </c>
      <c r="F221" s="97" t="str">
        <f>IF(직접데이타입력!$E226="5",직접데이타입력!$K226," ")</f>
        <v xml:space="preserve"> </v>
      </c>
      <c r="G221" s="97" t="str">
        <f>IF(직접데이타입력!$E226="6",직접데이타입력!$K226," ")</f>
        <v xml:space="preserve"> </v>
      </c>
      <c r="H221" s="97" t="str">
        <f>IF(직접데이타입력!$E226="7",직접데이타입력!$K226," ")</f>
        <v xml:space="preserve"> </v>
      </c>
      <c r="I221" s="97" t="str">
        <f>IF(직접데이타입력!$E226="8",직접데이타입력!$K226," ")</f>
        <v xml:space="preserve"> </v>
      </c>
      <c r="J221" s="97" t="str">
        <f>IF(직접데이타입력!$E226="9",직접데이타입력!$K226," ")</f>
        <v xml:space="preserve"> </v>
      </c>
      <c r="K221" s="97" t="str">
        <f>IF(직접데이타입력!$E226="10",직접데이타입력!$K226," ")</f>
        <v xml:space="preserve"> </v>
      </c>
      <c r="L221" s="97" t="str">
        <f>IF(직접데이타입력!$E226="11",직접데이타입력!$K226," ")</f>
        <v xml:space="preserve"> </v>
      </c>
      <c r="M221" s="97" t="str">
        <f>IF(직접데이타입력!$E226="12",직접데이타입력!$K226," ")</f>
        <v xml:space="preserve"> </v>
      </c>
      <c r="N221" s="97" t="str">
        <f>IF(직접데이타입력!$E226="13",직접데이타입력!$K226," ")</f>
        <v xml:space="preserve"> </v>
      </c>
      <c r="O221" s="97" t="str">
        <f>IF(직접데이타입력!$E226="14",직접데이타입력!$K226," ")</f>
        <v xml:space="preserve"> </v>
      </c>
      <c r="P221" s="97" t="str">
        <f>IF(직접데이타입력!$E226="15",직접데이타입력!$K226," ")</f>
        <v xml:space="preserve"> </v>
      </c>
    </row>
    <row r="222" spans="1:16" ht="11.25" customHeight="1">
      <c r="A222" s="96">
        <f t="shared" si="3"/>
        <v>221</v>
      </c>
      <c r="B222" s="97" t="str">
        <f>IF(직접데이타입력!$E227="1",직접데이타입력!$K227," ")</f>
        <v xml:space="preserve"> </v>
      </c>
      <c r="C222" s="97" t="str">
        <f>IF(직접데이타입력!$E227="2",직접데이타입력!$K227," ")</f>
        <v xml:space="preserve"> </v>
      </c>
      <c r="D222" s="97" t="str">
        <f>IF(직접데이타입력!$E227="3",직접데이타입력!$K227," ")</f>
        <v xml:space="preserve"> </v>
      </c>
      <c r="E222" s="97" t="str">
        <f>IF(직접데이타입력!$E227="4",직접데이타입력!$K227," ")</f>
        <v xml:space="preserve"> </v>
      </c>
      <c r="F222" s="97" t="str">
        <f>IF(직접데이타입력!$E227="5",직접데이타입력!$K227," ")</f>
        <v xml:space="preserve"> </v>
      </c>
      <c r="G222" s="97" t="str">
        <f>IF(직접데이타입력!$E227="6",직접데이타입력!$K227," ")</f>
        <v xml:space="preserve"> </v>
      </c>
      <c r="H222" s="97" t="str">
        <f>IF(직접데이타입력!$E227="7",직접데이타입력!$K227," ")</f>
        <v xml:space="preserve"> </v>
      </c>
      <c r="I222" s="97" t="str">
        <f>IF(직접데이타입력!$E227="8",직접데이타입력!$K227," ")</f>
        <v xml:space="preserve"> </v>
      </c>
      <c r="J222" s="97" t="str">
        <f>IF(직접데이타입력!$E227="9",직접데이타입력!$K227," ")</f>
        <v xml:space="preserve"> </v>
      </c>
      <c r="K222" s="97" t="str">
        <f>IF(직접데이타입력!$E227="10",직접데이타입력!$K227," ")</f>
        <v xml:space="preserve"> </v>
      </c>
      <c r="L222" s="97" t="str">
        <f>IF(직접데이타입력!$E227="11",직접데이타입력!$K227," ")</f>
        <v xml:space="preserve"> </v>
      </c>
      <c r="M222" s="97" t="str">
        <f>IF(직접데이타입력!$E227="12",직접데이타입력!$K227," ")</f>
        <v xml:space="preserve"> </v>
      </c>
      <c r="N222" s="97" t="str">
        <f>IF(직접데이타입력!$E227="13",직접데이타입력!$K227," ")</f>
        <v xml:space="preserve"> </v>
      </c>
      <c r="O222" s="97" t="str">
        <f>IF(직접데이타입력!$E227="14",직접데이타입력!$K227," ")</f>
        <v xml:space="preserve"> </v>
      </c>
      <c r="P222" s="97" t="str">
        <f>IF(직접데이타입력!$E227="15",직접데이타입력!$K227," ")</f>
        <v xml:space="preserve"> </v>
      </c>
    </row>
    <row r="223" spans="1:16" ht="11.25" customHeight="1">
      <c r="A223" s="96">
        <f t="shared" si="3"/>
        <v>222</v>
      </c>
      <c r="B223" s="97" t="str">
        <f>IF(직접데이타입력!$E228="1",직접데이타입력!$K228," ")</f>
        <v xml:space="preserve"> </v>
      </c>
      <c r="C223" s="97" t="str">
        <f>IF(직접데이타입력!$E228="2",직접데이타입력!$K228," ")</f>
        <v xml:space="preserve"> </v>
      </c>
      <c r="D223" s="97" t="str">
        <f>IF(직접데이타입력!$E228="3",직접데이타입력!$K228," ")</f>
        <v xml:space="preserve"> </v>
      </c>
      <c r="E223" s="97" t="str">
        <f>IF(직접데이타입력!$E228="4",직접데이타입력!$K228," ")</f>
        <v xml:space="preserve"> </v>
      </c>
      <c r="F223" s="97" t="str">
        <f>IF(직접데이타입력!$E228="5",직접데이타입력!$K228," ")</f>
        <v xml:space="preserve"> </v>
      </c>
      <c r="G223" s="97" t="str">
        <f>IF(직접데이타입력!$E228="6",직접데이타입력!$K228," ")</f>
        <v xml:space="preserve"> </v>
      </c>
      <c r="H223" s="97" t="str">
        <f>IF(직접데이타입력!$E228="7",직접데이타입력!$K228," ")</f>
        <v xml:space="preserve"> </v>
      </c>
      <c r="I223" s="97" t="str">
        <f>IF(직접데이타입력!$E228="8",직접데이타입력!$K228," ")</f>
        <v xml:space="preserve"> </v>
      </c>
      <c r="J223" s="97" t="str">
        <f>IF(직접데이타입력!$E228="9",직접데이타입력!$K228," ")</f>
        <v xml:space="preserve"> </v>
      </c>
      <c r="K223" s="97" t="str">
        <f>IF(직접데이타입력!$E228="10",직접데이타입력!$K228," ")</f>
        <v xml:space="preserve"> </v>
      </c>
      <c r="L223" s="97" t="str">
        <f>IF(직접데이타입력!$E228="11",직접데이타입력!$K228," ")</f>
        <v xml:space="preserve"> </v>
      </c>
      <c r="M223" s="97" t="str">
        <f>IF(직접데이타입력!$E228="12",직접데이타입력!$K228," ")</f>
        <v xml:space="preserve"> </v>
      </c>
      <c r="N223" s="97" t="str">
        <f>IF(직접데이타입력!$E228="13",직접데이타입력!$K228," ")</f>
        <v xml:space="preserve"> </v>
      </c>
      <c r="O223" s="97" t="str">
        <f>IF(직접데이타입력!$E228="14",직접데이타입력!$K228," ")</f>
        <v xml:space="preserve"> </v>
      </c>
      <c r="P223" s="97" t="str">
        <f>IF(직접데이타입력!$E228="15",직접데이타입력!$K228," ")</f>
        <v xml:space="preserve"> </v>
      </c>
    </row>
    <row r="224" spans="1:16" ht="11.25" customHeight="1">
      <c r="A224" s="96">
        <f t="shared" si="3"/>
        <v>223</v>
      </c>
      <c r="B224" s="97" t="str">
        <f>IF(직접데이타입력!$E229="1",직접데이타입력!$K229," ")</f>
        <v xml:space="preserve"> </v>
      </c>
      <c r="C224" s="97" t="str">
        <f>IF(직접데이타입력!$E229="2",직접데이타입력!$K229," ")</f>
        <v xml:space="preserve"> </v>
      </c>
      <c r="D224" s="97" t="str">
        <f>IF(직접데이타입력!$E229="3",직접데이타입력!$K229," ")</f>
        <v xml:space="preserve"> </v>
      </c>
      <c r="E224" s="97" t="str">
        <f>IF(직접데이타입력!$E229="4",직접데이타입력!$K229," ")</f>
        <v xml:space="preserve"> </v>
      </c>
      <c r="F224" s="97" t="str">
        <f>IF(직접데이타입력!$E229="5",직접데이타입력!$K229," ")</f>
        <v xml:space="preserve"> </v>
      </c>
      <c r="G224" s="97" t="str">
        <f>IF(직접데이타입력!$E229="6",직접데이타입력!$K229," ")</f>
        <v xml:space="preserve"> </v>
      </c>
      <c r="H224" s="97" t="str">
        <f>IF(직접데이타입력!$E229="7",직접데이타입력!$K229," ")</f>
        <v xml:space="preserve"> </v>
      </c>
      <c r="I224" s="97" t="str">
        <f>IF(직접데이타입력!$E229="8",직접데이타입력!$K229," ")</f>
        <v xml:space="preserve"> </v>
      </c>
      <c r="J224" s="97" t="str">
        <f>IF(직접데이타입력!$E229="9",직접데이타입력!$K229," ")</f>
        <v xml:space="preserve"> </v>
      </c>
      <c r="K224" s="97" t="str">
        <f>IF(직접데이타입력!$E229="10",직접데이타입력!$K229," ")</f>
        <v xml:space="preserve"> </v>
      </c>
      <c r="L224" s="97" t="str">
        <f>IF(직접데이타입력!$E229="11",직접데이타입력!$K229," ")</f>
        <v xml:space="preserve"> </v>
      </c>
      <c r="M224" s="97" t="str">
        <f>IF(직접데이타입력!$E229="12",직접데이타입력!$K229," ")</f>
        <v xml:space="preserve"> </v>
      </c>
      <c r="N224" s="97" t="str">
        <f>IF(직접데이타입력!$E229="13",직접데이타입력!$K229," ")</f>
        <v xml:space="preserve"> </v>
      </c>
      <c r="O224" s="97" t="str">
        <f>IF(직접데이타입력!$E229="14",직접데이타입력!$K229," ")</f>
        <v xml:space="preserve"> </v>
      </c>
      <c r="P224" s="97" t="str">
        <f>IF(직접데이타입력!$E229="15",직접데이타입력!$K229," ")</f>
        <v xml:space="preserve"> </v>
      </c>
    </row>
    <row r="225" spans="1:16" ht="11.25" customHeight="1">
      <c r="A225" s="96">
        <f t="shared" si="3"/>
        <v>224</v>
      </c>
      <c r="B225" s="97" t="str">
        <f>IF(직접데이타입력!$E230="1",직접데이타입력!$K230," ")</f>
        <v xml:space="preserve"> </v>
      </c>
      <c r="C225" s="97" t="str">
        <f>IF(직접데이타입력!$E230="2",직접데이타입력!$K230," ")</f>
        <v xml:space="preserve"> </v>
      </c>
      <c r="D225" s="97" t="str">
        <f>IF(직접데이타입력!$E230="3",직접데이타입력!$K230," ")</f>
        <v xml:space="preserve"> </v>
      </c>
      <c r="E225" s="97" t="str">
        <f>IF(직접데이타입력!$E230="4",직접데이타입력!$K230," ")</f>
        <v xml:space="preserve"> </v>
      </c>
      <c r="F225" s="97" t="str">
        <f>IF(직접데이타입력!$E230="5",직접데이타입력!$K230," ")</f>
        <v xml:space="preserve"> </v>
      </c>
      <c r="G225" s="97" t="str">
        <f>IF(직접데이타입력!$E230="6",직접데이타입력!$K230," ")</f>
        <v xml:space="preserve"> </v>
      </c>
      <c r="H225" s="97" t="str">
        <f>IF(직접데이타입력!$E230="7",직접데이타입력!$K230," ")</f>
        <v xml:space="preserve"> </v>
      </c>
      <c r="I225" s="97" t="str">
        <f>IF(직접데이타입력!$E230="8",직접데이타입력!$K230," ")</f>
        <v xml:space="preserve"> </v>
      </c>
      <c r="J225" s="97" t="str">
        <f>IF(직접데이타입력!$E230="9",직접데이타입력!$K230," ")</f>
        <v xml:space="preserve"> </v>
      </c>
      <c r="K225" s="97" t="str">
        <f>IF(직접데이타입력!$E230="10",직접데이타입력!$K230," ")</f>
        <v xml:space="preserve"> </v>
      </c>
      <c r="L225" s="97" t="str">
        <f>IF(직접데이타입력!$E230="11",직접데이타입력!$K230," ")</f>
        <v xml:space="preserve"> </v>
      </c>
      <c r="M225" s="97" t="str">
        <f>IF(직접데이타입력!$E230="12",직접데이타입력!$K230," ")</f>
        <v xml:space="preserve"> </v>
      </c>
      <c r="N225" s="97" t="str">
        <f>IF(직접데이타입력!$E230="13",직접데이타입력!$K230," ")</f>
        <v xml:space="preserve"> </v>
      </c>
      <c r="O225" s="97" t="str">
        <f>IF(직접데이타입력!$E230="14",직접데이타입력!$K230," ")</f>
        <v xml:space="preserve"> </v>
      </c>
      <c r="P225" s="97" t="str">
        <f>IF(직접데이타입력!$E230="15",직접데이타입력!$K230," ")</f>
        <v xml:space="preserve"> </v>
      </c>
    </row>
    <row r="226" spans="1:16" ht="11.25" customHeight="1">
      <c r="A226" s="96">
        <f t="shared" si="3"/>
        <v>225</v>
      </c>
      <c r="B226" s="97" t="str">
        <f>IF(직접데이타입력!$E231="1",직접데이타입력!$K231," ")</f>
        <v xml:space="preserve"> </v>
      </c>
      <c r="C226" s="97" t="str">
        <f>IF(직접데이타입력!$E231="2",직접데이타입력!$K231," ")</f>
        <v xml:space="preserve"> </v>
      </c>
      <c r="D226" s="97" t="str">
        <f>IF(직접데이타입력!$E231="3",직접데이타입력!$K231," ")</f>
        <v xml:space="preserve"> </v>
      </c>
      <c r="E226" s="97" t="str">
        <f>IF(직접데이타입력!$E231="4",직접데이타입력!$K231," ")</f>
        <v xml:space="preserve"> </v>
      </c>
      <c r="F226" s="97" t="str">
        <f>IF(직접데이타입력!$E231="5",직접데이타입력!$K231," ")</f>
        <v xml:space="preserve"> </v>
      </c>
      <c r="G226" s="97" t="str">
        <f>IF(직접데이타입력!$E231="6",직접데이타입력!$K231," ")</f>
        <v xml:space="preserve"> </v>
      </c>
      <c r="H226" s="97" t="str">
        <f>IF(직접데이타입력!$E231="7",직접데이타입력!$K231," ")</f>
        <v xml:space="preserve"> </v>
      </c>
      <c r="I226" s="97" t="str">
        <f>IF(직접데이타입력!$E231="8",직접데이타입력!$K231," ")</f>
        <v xml:space="preserve"> </v>
      </c>
      <c r="J226" s="97" t="str">
        <f>IF(직접데이타입력!$E231="9",직접데이타입력!$K231," ")</f>
        <v xml:space="preserve"> </v>
      </c>
      <c r="K226" s="97" t="str">
        <f>IF(직접데이타입력!$E231="10",직접데이타입력!$K231," ")</f>
        <v xml:space="preserve"> </v>
      </c>
      <c r="L226" s="97" t="str">
        <f>IF(직접데이타입력!$E231="11",직접데이타입력!$K231," ")</f>
        <v xml:space="preserve"> </v>
      </c>
      <c r="M226" s="97" t="str">
        <f>IF(직접데이타입력!$E231="12",직접데이타입력!$K231," ")</f>
        <v xml:space="preserve"> </v>
      </c>
      <c r="N226" s="97" t="str">
        <f>IF(직접데이타입력!$E231="13",직접데이타입력!$K231," ")</f>
        <v xml:space="preserve"> </v>
      </c>
      <c r="O226" s="97" t="str">
        <f>IF(직접데이타입력!$E231="14",직접데이타입력!$K231," ")</f>
        <v xml:space="preserve"> </v>
      </c>
      <c r="P226" s="97" t="str">
        <f>IF(직접데이타입력!$E231="15",직접데이타입력!$K231," ")</f>
        <v xml:space="preserve"> </v>
      </c>
    </row>
    <row r="227" spans="1:16" ht="11.25" customHeight="1">
      <c r="A227" s="96">
        <f t="shared" si="3"/>
        <v>226</v>
      </c>
      <c r="B227" s="97" t="str">
        <f>IF(직접데이타입력!$E232="1",직접데이타입력!$K232," ")</f>
        <v xml:space="preserve"> </v>
      </c>
      <c r="C227" s="97" t="str">
        <f>IF(직접데이타입력!$E232="2",직접데이타입력!$K232," ")</f>
        <v xml:space="preserve"> </v>
      </c>
      <c r="D227" s="97" t="str">
        <f>IF(직접데이타입력!$E232="3",직접데이타입력!$K232," ")</f>
        <v xml:space="preserve"> </v>
      </c>
      <c r="E227" s="97" t="str">
        <f>IF(직접데이타입력!$E232="4",직접데이타입력!$K232," ")</f>
        <v xml:space="preserve"> </v>
      </c>
      <c r="F227" s="97" t="str">
        <f>IF(직접데이타입력!$E232="5",직접데이타입력!$K232," ")</f>
        <v xml:space="preserve"> </v>
      </c>
      <c r="G227" s="97" t="str">
        <f>IF(직접데이타입력!$E232="6",직접데이타입력!$K232," ")</f>
        <v xml:space="preserve"> </v>
      </c>
      <c r="H227" s="97" t="str">
        <f>IF(직접데이타입력!$E232="7",직접데이타입력!$K232," ")</f>
        <v xml:space="preserve"> </v>
      </c>
      <c r="I227" s="97" t="str">
        <f>IF(직접데이타입력!$E232="8",직접데이타입력!$K232," ")</f>
        <v xml:space="preserve"> </v>
      </c>
      <c r="J227" s="97" t="str">
        <f>IF(직접데이타입력!$E232="9",직접데이타입력!$K232," ")</f>
        <v xml:space="preserve"> </v>
      </c>
      <c r="K227" s="97" t="str">
        <f>IF(직접데이타입력!$E232="10",직접데이타입력!$K232," ")</f>
        <v xml:space="preserve"> </v>
      </c>
      <c r="L227" s="97" t="str">
        <f>IF(직접데이타입력!$E232="11",직접데이타입력!$K232," ")</f>
        <v xml:space="preserve"> </v>
      </c>
      <c r="M227" s="97" t="str">
        <f>IF(직접데이타입력!$E232="12",직접데이타입력!$K232," ")</f>
        <v xml:space="preserve"> </v>
      </c>
      <c r="N227" s="97" t="str">
        <f>IF(직접데이타입력!$E232="13",직접데이타입력!$K232," ")</f>
        <v xml:space="preserve"> </v>
      </c>
      <c r="O227" s="97" t="str">
        <f>IF(직접데이타입력!$E232="14",직접데이타입력!$K232," ")</f>
        <v xml:space="preserve"> </v>
      </c>
      <c r="P227" s="97" t="str">
        <f>IF(직접데이타입력!$E232="15",직접데이타입력!$K232," ")</f>
        <v xml:space="preserve"> </v>
      </c>
    </row>
    <row r="228" spans="1:16" ht="11.25" customHeight="1">
      <c r="A228" s="96">
        <f t="shared" si="3"/>
        <v>227</v>
      </c>
      <c r="B228" s="97" t="str">
        <f>IF(직접데이타입력!$E233="1",직접데이타입력!$K233," ")</f>
        <v xml:space="preserve"> </v>
      </c>
      <c r="C228" s="97" t="str">
        <f>IF(직접데이타입력!$E233="2",직접데이타입력!$K233," ")</f>
        <v xml:space="preserve"> </v>
      </c>
      <c r="D228" s="97" t="str">
        <f>IF(직접데이타입력!$E233="3",직접데이타입력!$K233," ")</f>
        <v xml:space="preserve"> </v>
      </c>
      <c r="E228" s="97" t="str">
        <f>IF(직접데이타입력!$E233="4",직접데이타입력!$K233," ")</f>
        <v xml:space="preserve"> </v>
      </c>
      <c r="F228" s="97" t="str">
        <f>IF(직접데이타입력!$E233="5",직접데이타입력!$K233," ")</f>
        <v xml:space="preserve"> </v>
      </c>
      <c r="G228" s="97" t="str">
        <f>IF(직접데이타입력!$E233="6",직접데이타입력!$K233," ")</f>
        <v xml:space="preserve"> </v>
      </c>
      <c r="H228" s="97" t="str">
        <f>IF(직접데이타입력!$E233="7",직접데이타입력!$K233," ")</f>
        <v xml:space="preserve"> </v>
      </c>
      <c r="I228" s="97" t="str">
        <f>IF(직접데이타입력!$E233="8",직접데이타입력!$K233," ")</f>
        <v xml:space="preserve"> </v>
      </c>
      <c r="J228" s="97" t="str">
        <f>IF(직접데이타입력!$E233="9",직접데이타입력!$K233," ")</f>
        <v xml:space="preserve"> </v>
      </c>
      <c r="K228" s="97" t="str">
        <f>IF(직접데이타입력!$E233="10",직접데이타입력!$K233," ")</f>
        <v xml:space="preserve"> </v>
      </c>
      <c r="L228" s="97" t="str">
        <f>IF(직접데이타입력!$E233="11",직접데이타입력!$K233," ")</f>
        <v xml:space="preserve"> </v>
      </c>
      <c r="M228" s="97" t="str">
        <f>IF(직접데이타입력!$E233="12",직접데이타입력!$K233," ")</f>
        <v xml:space="preserve"> </v>
      </c>
      <c r="N228" s="97" t="str">
        <f>IF(직접데이타입력!$E233="13",직접데이타입력!$K233," ")</f>
        <v xml:space="preserve"> </v>
      </c>
      <c r="O228" s="97" t="str">
        <f>IF(직접데이타입력!$E233="14",직접데이타입력!$K233," ")</f>
        <v xml:space="preserve"> </v>
      </c>
      <c r="P228" s="97" t="str">
        <f>IF(직접데이타입력!$E233="15",직접데이타입력!$K233," ")</f>
        <v xml:space="preserve"> </v>
      </c>
    </row>
    <row r="229" spans="1:16" ht="11.25" customHeight="1">
      <c r="A229" s="96">
        <f t="shared" si="3"/>
        <v>228</v>
      </c>
      <c r="B229" s="97" t="str">
        <f>IF(직접데이타입력!$E234="1",직접데이타입력!$K234," ")</f>
        <v xml:space="preserve"> </v>
      </c>
      <c r="C229" s="97" t="str">
        <f>IF(직접데이타입력!$E234="2",직접데이타입력!$K234," ")</f>
        <v xml:space="preserve"> </v>
      </c>
      <c r="D229" s="97" t="str">
        <f>IF(직접데이타입력!$E234="3",직접데이타입력!$K234," ")</f>
        <v xml:space="preserve"> </v>
      </c>
      <c r="E229" s="97" t="str">
        <f>IF(직접데이타입력!$E234="4",직접데이타입력!$K234," ")</f>
        <v xml:space="preserve"> </v>
      </c>
      <c r="F229" s="97" t="str">
        <f>IF(직접데이타입력!$E234="5",직접데이타입력!$K234," ")</f>
        <v xml:space="preserve"> </v>
      </c>
      <c r="G229" s="97" t="str">
        <f>IF(직접데이타입력!$E234="6",직접데이타입력!$K234," ")</f>
        <v xml:space="preserve"> </v>
      </c>
      <c r="H229" s="97" t="str">
        <f>IF(직접데이타입력!$E234="7",직접데이타입력!$K234," ")</f>
        <v xml:space="preserve"> </v>
      </c>
      <c r="I229" s="97" t="str">
        <f>IF(직접데이타입력!$E234="8",직접데이타입력!$K234," ")</f>
        <v xml:space="preserve"> </v>
      </c>
      <c r="J229" s="97" t="str">
        <f>IF(직접데이타입력!$E234="9",직접데이타입력!$K234," ")</f>
        <v xml:space="preserve"> </v>
      </c>
      <c r="K229" s="97" t="str">
        <f>IF(직접데이타입력!$E234="10",직접데이타입력!$K234," ")</f>
        <v xml:space="preserve"> </v>
      </c>
      <c r="L229" s="97" t="str">
        <f>IF(직접데이타입력!$E234="11",직접데이타입력!$K234," ")</f>
        <v xml:space="preserve"> </v>
      </c>
      <c r="M229" s="97" t="str">
        <f>IF(직접데이타입력!$E234="12",직접데이타입력!$K234," ")</f>
        <v xml:space="preserve"> </v>
      </c>
      <c r="N229" s="97" t="str">
        <f>IF(직접데이타입력!$E234="13",직접데이타입력!$K234," ")</f>
        <v xml:space="preserve"> </v>
      </c>
      <c r="O229" s="97" t="str">
        <f>IF(직접데이타입력!$E234="14",직접데이타입력!$K234," ")</f>
        <v xml:space="preserve"> </v>
      </c>
      <c r="P229" s="97" t="str">
        <f>IF(직접데이타입력!$E234="15",직접데이타입력!$K234," ")</f>
        <v xml:space="preserve"> </v>
      </c>
    </row>
    <row r="230" spans="1:16" ht="11.25" customHeight="1">
      <c r="A230" s="96">
        <f t="shared" si="3"/>
        <v>229</v>
      </c>
      <c r="B230" s="97" t="str">
        <f>IF(직접데이타입력!$E235="1",직접데이타입력!$K235," ")</f>
        <v xml:space="preserve"> </v>
      </c>
      <c r="C230" s="97" t="str">
        <f>IF(직접데이타입력!$E235="2",직접데이타입력!$K235," ")</f>
        <v xml:space="preserve"> </v>
      </c>
      <c r="D230" s="97" t="str">
        <f>IF(직접데이타입력!$E235="3",직접데이타입력!$K235," ")</f>
        <v xml:space="preserve"> </v>
      </c>
      <c r="E230" s="97" t="str">
        <f>IF(직접데이타입력!$E235="4",직접데이타입력!$K235," ")</f>
        <v xml:space="preserve"> </v>
      </c>
      <c r="F230" s="97" t="str">
        <f>IF(직접데이타입력!$E235="5",직접데이타입력!$K235," ")</f>
        <v xml:space="preserve"> </v>
      </c>
      <c r="G230" s="97" t="str">
        <f>IF(직접데이타입력!$E235="6",직접데이타입력!$K235," ")</f>
        <v xml:space="preserve"> </v>
      </c>
      <c r="H230" s="97" t="str">
        <f>IF(직접데이타입력!$E235="7",직접데이타입력!$K235," ")</f>
        <v xml:space="preserve"> </v>
      </c>
      <c r="I230" s="97" t="str">
        <f>IF(직접데이타입력!$E235="8",직접데이타입력!$K235," ")</f>
        <v xml:space="preserve"> </v>
      </c>
      <c r="J230" s="97" t="str">
        <f>IF(직접데이타입력!$E235="9",직접데이타입력!$K235," ")</f>
        <v xml:space="preserve"> </v>
      </c>
      <c r="K230" s="97" t="str">
        <f>IF(직접데이타입력!$E235="10",직접데이타입력!$K235," ")</f>
        <v xml:space="preserve"> </v>
      </c>
      <c r="L230" s="97" t="str">
        <f>IF(직접데이타입력!$E235="11",직접데이타입력!$K235," ")</f>
        <v xml:space="preserve"> </v>
      </c>
      <c r="M230" s="97" t="str">
        <f>IF(직접데이타입력!$E235="12",직접데이타입력!$K235," ")</f>
        <v xml:space="preserve"> </v>
      </c>
      <c r="N230" s="97" t="str">
        <f>IF(직접데이타입력!$E235="13",직접데이타입력!$K235," ")</f>
        <v xml:space="preserve"> </v>
      </c>
      <c r="O230" s="97" t="str">
        <f>IF(직접데이타입력!$E235="14",직접데이타입력!$K235," ")</f>
        <v xml:space="preserve"> </v>
      </c>
      <c r="P230" s="97" t="str">
        <f>IF(직접데이타입력!$E235="15",직접데이타입력!$K235," ")</f>
        <v xml:space="preserve"> </v>
      </c>
    </row>
    <row r="231" spans="1:16" ht="11.25" customHeight="1">
      <c r="A231" s="96">
        <f t="shared" si="3"/>
        <v>230</v>
      </c>
      <c r="B231" s="97" t="str">
        <f>IF(직접데이타입력!$E236="1",직접데이타입력!$K236," ")</f>
        <v xml:space="preserve"> </v>
      </c>
      <c r="C231" s="97" t="str">
        <f>IF(직접데이타입력!$E236="2",직접데이타입력!$K236," ")</f>
        <v xml:space="preserve"> </v>
      </c>
      <c r="D231" s="97" t="str">
        <f>IF(직접데이타입력!$E236="3",직접데이타입력!$K236," ")</f>
        <v xml:space="preserve"> </v>
      </c>
      <c r="E231" s="97" t="str">
        <f>IF(직접데이타입력!$E236="4",직접데이타입력!$K236," ")</f>
        <v xml:space="preserve"> </v>
      </c>
      <c r="F231" s="97" t="str">
        <f>IF(직접데이타입력!$E236="5",직접데이타입력!$K236," ")</f>
        <v xml:space="preserve"> </v>
      </c>
      <c r="G231" s="97" t="str">
        <f>IF(직접데이타입력!$E236="6",직접데이타입력!$K236," ")</f>
        <v xml:space="preserve"> </v>
      </c>
      <c r="H231" s="97" t="str">
        <f>IF(직접데이타입력!$E236="7",직접데이타입력!$K236," ")</f>
        <v xml:space="preserve"> </v>
      </c>
      <c r="I231" s="97" t="str">
        <f>IF(직접데이타입력!$E236="8",직접데이타입력!$K236," ")</f>
        <v xml:space="preserve"> </v>
      </c>
      <c r="J231" s="97" t="str">
        <f>IF(직접데이타입력!$E236="9",직접데이타입력!$K236," ")</f>
        <v xml:space="preserve"> </v>
      </c>
      <c r="K231" s="97" t="str">
        <f>IF(직접데이타입력!$E236="10",직접데이타입력!$K236," ")</f>
        <v xml:space="preserve"> </v>
      </c>
      <c r="L231" s="97" t="str">
        <f>IF(직접데이타입력!$E236="11",직접데이타입력!$K236," ")</f>
        <v xml:space="preserve"> </v>
      </c>
      <c r="M231" s="97" t="str">
        <f>IF(직접데이타입력!$E236="12",직접데이타입력!$K236," ")</f>
        <v xml:space="preserve"> </v>
      </c>
      <c r="N231" s="97" t="str">
        <f>IF(직접데이타입력!$E236="13",직접데이타입력!$K236," ")</f>
        <v xml:space="preserve"> </v>
      </c>
      <c r="O231" s="97" t="str">
        <f>IF(직접데이타입력!$E236="14",직접데이타입력!$K236," ")</f>
        <v xml:space="preserve"> </v>
      </c>
      <c r="P231" s="97" t="str">
        <f>IF(직접데이타입력!$E236="15",직접데이타입력!$K236," ")</f>
        <v xml:space="preserve"> </v>
      </c>
    </row>
    <row r="232" spans="1:16" ht="11.25" customHeight="1">
      <c r="A232" s="96">
        <f t="shared" si="3"/>
        <v>231</v>
      </c>
      <c r="B232" s="97" t="str">
        <f>IF(직접데이타입력!$E237="1",직접데이타입력!$K237," ")</f>
        <v xml:space="preserve"> </v>
      </c>
      <c r="C232" s="97" t="str">
        <f>IF(직접데이타입력!$E237="2",직접데이타입력!$K237," ")</f>
        <v xml:space="preserve"> </v>
      </c>
      <c r="D232" s="97" t="str">
        <f>IF(직접데이타입력!$E237="3",직접데이타입력!$K237," ")</f>
        <v xml:space="preserve"> </v>
      </c>
      <c r="E232" s="97" t="str">
        <f>IF(직접데이타입력!$E237="4",직접데이타입력!$K237," ")</f>
        <v xml:space="preserve"> </v>
      </c>
      <c r="F232" s="97" t="str">
        <f>IF(직접데이타입력!$E237="5",직접데이타입력!$K237," ")</f>
        <v xml:space="preserve"> </v>
      </c>
      <c r="G232" s="97" t="str">
        <f>IF(직접데이타입력!$E237="6",직접데이타입력!$K237," ")</f>
        <v xml:space="preserve"> </v>
      </c>
      <c r="H232" s="97" t="str">
        <f>IF(직접데이타입력!$E237="7",직접데이타입력!$K237," ")</f>
        <v xml:space="preserve"> </v>
      </c>
      <c r="I232" s="97" t="str">
        <f>IF(직접데이타입력!$E237="8",직접데이타입력!$K237," ")</f>
        <v xml:space="preserve"> </v>
      </c>
      <c r="J232" s="97" t="str">
        <f>IF(직접데이타입력!$E237="9",직접데이타입력!$K237," ")</f>
        <v xml:space="preserve"> </v>
      </c>
      <c r="K232" s="97" t="str">
        <f>IF(직접데이타입력!$E237="10",직접데이타입력!$K237," ")</f>
        <v xml:space="preserve"> </v>
      </c>
      <c r="L232" s="97" t="str">
        <f>IF(직접데이타입력!$E237="11",직접데이타입력!$K237," ")</f>
        <v xml:space="preserve"> </v>
      </c>
      <c r="M232" s="97" t="str">
        <f>IF(직접데이타입력!$E237="12",직접데이타입력!$K237," ")</f>
        <v xml:space="preserve"> </v>
      </c>
      <c r="N232" s="97" t="str">
        <f>IF(직접데이타입력!$E237="13",직접데이타입력!$K237," ")</f>
        <v xml:space="preserve"> </v>
      </c>
      <c r="O232" s="97" t="str">
        <f>IF(직접데이타입력!$E237="14",직접데이타입력!$K237," ")</f>
        <v xml:space="preserve"> </v>
      </c>
      <c r="P232" s="97" t="str">
        <f>IF(직접데이타입력!$E237="15",직접데이타입력!$K237," ")</f>
        <v xml:space="preserve"> </v>
      </c>
    </row>
    <row r="233" spans="1:16" ht="11.25" customHeight="1">
      <c r="A233" s="96">
        <f t="shared" si="3"/>
        <v>232</v>
      </c>
      <c r="B233" s="97" t="str">
        <f>IF(직접데이타입력!$E238="1",직접데이타입력!$K238," ")</f>
        <v xml:space="preserve"> </v>
      </c>
      <c r="C233" s="97" t="str">
        <f>IF(직접데이타입력!$E238="2",직접데이타입력!$K238," ")</f>
        <v xml:space="preserve"> </v>
      </c>
      <c r="D233" s="97" t="str">
        <f>IF(직접데이타입력!$E238="3",직접데이타입력!$K238," ")</f>
        <v xml:space="preserve"> </v>
      </c>
      <c r="E233" s="97" t="str">
        <f>IF(직접데이타입력!$E238="4",직접데이타입력!$K238," ")</f>
        <v xml:space="preserve"> </v>
      </c>
      <c r="F233" s="97" t="str">
        <f>IF(직접데이타입력!$E238="5",직접데이타입력!$K238," ")</f>
        <v xml:space="preserve"> </v>
      </c>
      <c r="G233" s="97" t="str">
        <f>IF(직접데이타입력!$E238="6",직접데이타입력!$K238," ")</f>
        <v xml:space="preserve"> </v>
      </c>
      <c r="H233" s="97" t="str">
        <f>IF(직접데이타입력!$E238="7",직접데이타입력!$K238," ")</f>
        <v xml:space="preserve"> </v>
      </c>
      <c r="I233" s="97" t="str">
        <f>IF(직접데이타입력!$E238="8",직접데이타입력!$K238," ")</f>
        <v xml:space="preserve"> </v>
      </c>
      <c r="J233" s="97" t="str">
        <f>IF(직접데이타입력!$E238="9",직접데이타입력!$K238," ")</f>
        <v xml:space="preserve"> </v>
      </c>
      <c r="K233" s="97" t="str">
        <f>IF(직접데이타입력!$E238="10",직접데이타입력!$K238," ")</f>
        <v xml:space="preserve"> </v>
      </c>
      <c r="L233" s="97" t="str">
        <f>IF(직접데이타입력!$E238="11",직접데이타입력!$K238," ")</f>
        <v xml:space="preserve"> </v>
      </c>
      <c r="M233" s="97" t="str">
        <f>IF(직접데이타입력!$E238="12",직접데이타입력!$K238," ")</f>
        <v xml:space="preserve"> </v>
      </c>
      <c r="N233" s="97" t="str">
        <f>IF(직접데이타입력!$E238="13",직접데이타입력!$K238," ")</f>
        <v xml:space="preserve"> </v>
      </c>
      <c r="O233" s="97" t="str">
        <f>IF(직접데이타입력!$E238="14",직접데이타입력!$K238," ")</f>
        <v xml:space="preserve"> </v>
      </c>
      <c r="P233" s="97" t="str">
        <f>IF(직접데이타입력!$E238="15",직접데이타입력!$K238," ")</f>
        <v xml:space="preserve"> </v>
      </c>
    </row>
    <row r="234" spans="1:16" ht="11.25" customHeight="1">
      <c r="A234" s="96">
        <f t="shared" si="3"/>
        <v>233</v>
      </c>
      <c r="B234" s="97" t="str">
        <f>IF(직접데이타입력!$E239="1",직접데이타입력!$K239," ")</f>
        <v xml:space="preserve"> </v>
      </c>
      <c r="C234" s="97" t="str">
        <f>IF(직접데이타입력!$E239="2",직접데이타입력!$K239," ")</f>
        <v xml:space="preserve"> </v>
      </c>
      <c r="D234" s="97" t="str">
        <f>IF(직접데이타입력!$E239="3",직접데이타입력!$K239," ")</f>
        <v xml:space="preserve"> </v>
      </c>
      <c r="E234" s="97" t="str">
        <f>IF(직접데이타입력!$E239="4",직접데이타입력!$K239," ")</f>
        <v xml:space="preserve"> </v>
      </c>
      <c r="F234" s="97" t="str">
        <f>IF(직접데이타입력!$E239="5",직접데이타입력!$K239," ")</f>
        <v xml:space="preserve"> </v>
      </c>
      <c r="G234" s="97" t="str">
        <f>IF(직접데이타입력!$E239="6",직접데이타입력!$K239," ")</f>
        <v xml:space="preserve"> </v>
      </c>
      <c r="H234" s="97" t="str">
        <f>IF(직접데이타입력!$E239="7",직접데이타입력!$K239," ")</f>
        <v xml:space="preserve"> </v>
      </c>
      <c r="I234" s="97" t="str">
        <f>IF(직접데이타입력!$E239="8",직접데이타입력!$K239," ")</f>
        <v xml:space="preserve"> </v>
      </c>
      <c r="J234" s="97" t="str">
        <f>IF(직접데이타입력!$E239="9",직접데이타입력!$K239," ")</f>
        <v xml:space="preserve"> </v>
      </c>
      <c r="K234" s="97" t="str">
        <f>IF(직접데이타입력!$E239="10",직접데이타입력!$K239," ")</f>
        <v xml:space="preserve"> </v>
      </c>
      <c r="L234" s="97" t="str">
        <f>IF(직접데이타입력!$E239="11",직접데이타입력!$K239," ")</f>
        <v xml:space="preserve"> </v>
      </c>
      <c r="M234" s="97" t="str">
        <f>IF(직접데이타입력!$E239="12",직접데이타입력!$K239," ")</f>
        <v xml:space="preserve"> </v>
      </c>
      <c r="N234" s="97" t="str">
        <f>IF(직접데이타입력!$E239="13",직접데이타입력!$K239," ")</f>
        <v xml:space="preserve"> </v>
      </c>
      <c r="O234" s="97" t="str">
        <f>IF(직접데이타입력!$E239="14",직접데이타입력!$K239," ")</f>
        <v xml:space="preserve"> </v>
      </c>
      <c r="P234" s="97" t="str">
        <f>IF(직접데이타입력!$E239="15",직접데이타입력!$K239," ")</f>
        <v xml:space="preserve"> </v>
      </c>
    </row>
    <row r="235" spans="1:16" ht="11.25" customHeight="1">
      <c r="A235" s="96">
        <f t="shared" si="3"/>
        <v>234</v>
      </c>
      <c r="B235" s="97" t="str">
        <f>IF(직접데이타입력!$E240="1",직접데이타입력!$K240," ")</f>
        <v xml:space="preserve"> </v>
      </c>
      <c r="C235" s="97" t="str">
        <f>IF(직접데이타입력!$E240="2",직접데이타입력!$K240," ")</f>
        <v xml:space="preserve"> </v>
      </c>
      <c r="D235" s="97" t="str">
        <f>IF(직접데이타입력!$E240="3",직접데이타입력!$K240," ")</f>
        <v xml:space="preserve"> </v>
      </c>
      <c r="E235" s="97" t="str">
        <f>IF(직접데이타입력!$E240="4",직접데이타입력!$K240," ")</f>
        <v xml:space="preserve"> </v>
      </c>
      <c r="F235" s="97" t="str">
        <f>IF(직접데이타입력!$E240="5",직접데이타입력!$K240," ")</f>
        <v xml:space="preserve"> </v>
      </c>
      <c r="G235" s="97" t="str">
        <f>IF(직접데이타입력!$E240="6",직접데이타입력!$K240," ")</f>
        <v xml:space="preserve"> </v>
      </c>
      <c r="H235" s="97" t="str">
        <f>IF(직접데이타입력!$E240="7",직접데이타입력!$K240," ")</f>
        <v xml:space="preserve"> </v>
      </c>
      <c r="I235" s="97" t="str">
        <f>IF(직접데이타입력!$E240="8",직접데이타입력!$K240," ")</f>
        <v xml:space="preserve"> </v>
      </c>
      <c r="J235" s="97" t="str">
        <f>IF(직접데이타입력!$E240="9",직접데이타입력!$K240," ")</f>
        <v xml:space="preserve"> </v>
      </c>
      <c r="K235" s="97" t="str">
        <f>IF(직접데이타입력!$E240="10",직접데이타입력!$K240," ")</f>
        <v xml:space="preserve"> </v>
      </c>
      <c r="L235" s="97" t="str">
        <f>IF(직접데이타입력!$E240="11",직접데이타입력!$K240," ")</f>
        <v xml:space="preserve"> </v>
      </c>
      <c r="M235" s="97" t="str">
        <f>IF(직접데이타입력!$E240="12",직접데이타입력!$K240," ")</f>
        <v xml:space="preserve"> </v>
      </c>
      <c r="N235" s="97" t="str">
        <f>IF(직접데이타입력!$E240="13",직접데이타입력!$K240," ")</f>
        <v xml:space="preserve"> </v>
      </c>
      <c r="O235" s="97" t="str">
        <f>IF(직접데이타입력!$E240="14",직접데이타입력!$K240," ")</f>
        <v xml:space="preserve"> </v>
      </c>
      <c r="P235" s="97" t="str">
        <f>IF(직접데이타입력!$E240="15",직접데이타입력!$K240," ")</f>
        <v xml:space="preserve"> </v>
      </c>
    </row>
    <row r="236" spans="1:16" ht="11.25" customHeight="1">
      <c r="A236" s="96">
        <f t="shared" si="3"/>
        <v>235</v>
      </c>
      <c r="B236" s="97" t="str">
        <f>IF(직접데이타입력!$E241="1",직접데이타입력!$K241," ")</f>
        <v xml:space="preserve"> </v>
      </c>
      <c r="C236" s="97" t="str">
        <f>IF(직접데이타입력!$E241="2",직접데이타입력!$K241," ")</f>
        <v xml:space="preserve"> </v>
      </c>
      <c r="D236" s="97" t="str">
        <f>IF(직접데이타입력!$E241="3",직접데이타입력!$K241," ")</f>
        <v xml:space="preserve"> </v>
      </c>
      <c r="E236" s="97" t="str">
        <f>IF(직접데이타입력!$E241="4",직접데이타입력!$K241," ")</f>
        <v xml:space="preserve"> </v>
      </c>
      <c r="F236" s="97" t="str">
        <f>IF(직접데이타입력!$E241="5",직접데이타입력!$K241," ")</f>
        <v xml:space="preserve"> </v>
      </c>
      <c r="G236" s="97" t="str">
        <f>IF(직접데이타입력!$E241="6",직접데이타입력!$K241," ")</f>
        <v xml:space="preserve"> </v>
      </c>
      <c r="H236" s="97" t="str">
        <f>IF(직접데이타입력!$E241="7",직접데이타입력!$K241," ")</f>
        <v xml:space="preserve"> </v>
      </c>
      <c r="I236" s="97" t="str">
        <f>IF(직접데이타입력!$E241="8",직접데이타입력!$K241," ")</f>
        <v xml:space="preserve"> </v>
      </c>
      <c r="J236" s="97" t="str">
        <f>IF(직접데이타입력!$E241="9",직접데이타입력!$K241," ")</f>
        <v xml:space="preserve"> </v>
      </c>
      <c r="K236" s="97" t="str">
        <f>IF(직접데이타입력!$E241="10",직접데이타입력!$K241," ")</f>
        <v xml:space="preserve"> </v>
      </c>
      <c r="L236" s="97" t="str">
        <f>IF(직접데이타입력!$E241="11",직접데이타입력!$K241," ")</f>
        <v xml:space="preserve"> </v>
      </c>
      <c r="M236" s="97" t="str">
        <f>IF(직접데이타입력!$E241="12",직접데이타입력!$K241," ")</f>
        <v xml:space="preserve"> </v>
      </c>
      <c r="N236" s="97" t="str">
        <f>IF(직접데이타입력!$E241="13",직접데이타입력!$K241," ")</f>
        <v xml:space="preserve"> </v>
      </c>
      <c r="O236" s="97" t="str">
        <f>IF(직접데이타입력!$E241="14",직접데이타입력!$K241," ")</f>
        <v xml:space="preserve"> </v>
      </c>
      <c r="P236" s="97" t="str">
        <f>IF(직접데이타입력!$E241="15",직접데이타입력!$K241," ")</f>
        <v xml:space="preserve"> </v>
      </c>
    </row>
    <row r="237" spans="1:16" ht="11.25" customHeight="1">
      <c r="A237" s="96">
        <f t="shared" si="3"/>
        <v>236</v>
      </c>
      <c r="B237" s="97" t="str">
        <f>IF(직접데이타입력!$E242="1",직접데이타입력!$K242," ")</f>
        <v xml:space="preserve"> </v>
      </c>
      <c r="C237" s="97" t="str">
        <f>IF(직접데이타입력!$E242="2",직접데이타입력!$K242," ")</f>
        <v xml:space="preserve"> </v>
      </c>
      <c r="D237" s="97" t="str">
        <f>IF(직접데이타입력!$E242="3",직접데이타입력!$K242," ")</f>
        <v xml:space="preserve"> </v>
      </c>
      <c r="E237" s="97" t="str">
        <f>IF(직접데이타입력!$E242="4",직접데이타입력!$K242," ")</f>
        <v xml:space="preserve"> </v>
      </c>
      <c r="F237" s="97" t="str">
        <f>IF(직접데이타입력!$E242="5",직접데이타입력!$K242," ")</f>
        <v xml:space="preserve"> </v>
      </c>
      <c r="G237" s="97" t="str">
        <f>IF(직접데이타입력!$E242="6",직접데이타입력!$K242," ")</f>
        <v xml:space="preserve"> </v>
      </c>
      <c r="H237" s="97" t="str">
        <f>IF(직접데이타입력!$E242="7",직접데이타입력!$K242," ")</f>
        <v xml:space="preserve"> </v>
      </c>
      <c r="I237" s="97" t="str">
        <f>IF(직접데이타입력!$E242="8",직접데이타입력!$K242," ")</f>
        <v xml:space="preserve"> </v>
      </c>
      <c r="J237" s="97" t="str">
        <f>IF(직접데이타입력!$E242="9",직접데이타입력!$K242," ")</f>
        <v xml:space="preserve"> </v>
      </c>
      <c r="K237" s="97" t="str">
        <f>IF(직접데이타입력!$E242="10",직접데이타입력!$K242," ")</f>
        <v xml:space="preserve"> </v>
      </c>
      <c r="L237" s="97" t="str">
        <f>IF(직접데이타입력!$E242="11",직접데이타입력!$K242," ")</f>
        <v xml:space="preserve"> </v>
      </c>
      <c r="M237" s="97" t="str">
        <f>IF(직접데이타입력!$E242="12",직접데이타입력!$K242," ")</f>
        <v xml:space="preserve"> </v>
      </c>
      <c r="N237" s="97" t="str">
        <f>IF(직접데이타입력!$E242="13",직접데이타입력!$K242," ")</f>
        <v xml:space="preserve"> </v>
      </c>
      <c r="O237" s="97" t="str">
        <f>IF(직접데이타입력!$E242="14",직접데이타입력!$K242," ")</f>
        <v xml:space="preserve"> </v>
      </c>
      <c r="P237" s="97" t="str">
        <f>IF(직접데이타입력!$E242="15",직접데이타입력!$K242," ")</f>
        <v xml:space="preserve"> </v>
      </c>
    </row>
    <row r="238" spans="1:16" ht="11.25" customHeight="1">
      <c r="A238" s="96">
        <f t="shared" si="3"/>
        <v>237</v>
      </c>
      <c r="B238" s="97" t="str">
        <f>IF(직접데이타입력!$E243="1",직접데이타입력!$K243," ")</f>
        <v xml:space="preserve"> </v>
      </c>
      <c r="C238" s="97" t="str">
        <f>IF(직접데이타입력!$E243="2",직접데이타입력!$K243," ")</f>
        <v xml:space="preserve"> </v>
      </c>
      <c r="D238" s="97" t="str">
        <f>IF(직접데이타입력!$E243="3",직접데이타입력!$K243," ")</f>
        <v xml:space="preserve"> </v>
      </c>
      <c r="E238" s="97" t="str">
        <f>IF(직접데이타입력!$E243="4",직접데이타입력!$K243," ")</f>
        <v xml:space="preserve"> </v>
      </c>
      <c r="F238" s="97" t="str">
        <f>IF(직접데이타입력!$E243="5",직접데이타입력!$K243," ")</f>
        <v xml:space="preserve"> </v>
      </c>
      <c r="G238" s="97" t="str">
        <f>IF(직접데이타입력!$E243="6",직접데이타입력!$K243," ")</f>
        <v xml:space="preserve"> </v>
      </c>
      <c r="H238" s="97" t="str">
        <f>IF(직접데이타입력!$E243="7",직접데이타입력!$K243," ")</f>
        <v xml:space="preserve"> </v>
      </c>
      <c r="I238" s="97" t="str">
        <f>IF(직접데이타입력!$E243="8",직접데이타입력!$K243," ")</f>
        <v xml:space="preserve"> </v>
      </c>
      <c r="J238" s="97" t="str">
        <f>IF(직접데이타입력!$E243="9",직접데이타입력!$K243," ")</f>
        <v xml:space="preserve"> </v>
      </c>
      <c r="K238" s="97" t="str">
        <f>IF(직접데이타입력!$E243="10",직접데이타입력!$K243," ")</f>
        <v xml:space="preserve"> </v>
      </c>
      <c r="L238" s="97" t="str">
        <f>IF(직접데이타입력!$E243="11",직접데이타입력!$K243," ")</f>
        <v xml:space="preserve"> </v>
      </c>
      <c r="M238" s="97" t="str">
        <f>IF(직접데이타입력!$E243="12",직접데이타입력!$K243," ")</f>
        <v xml:space="preserve"> </v>
      </c>
      <c r="N238" s="97" t="str">
        <f>IF(직접데이타입력!$E243="13",직접데이타입력!$K243," ")</f>
        <v xml:space="preserve"> </v>
      </c>
      <c r="O238" s="97" t="str">
        <f>IF(직접데이타입력!$E243="14",직접데이타입력!$K243," ")</f>
        <v xml:space="preserve"> </v>
      </c>
      <c r="P238" s="97" t="str">
        <f>IF(직접데이타입력!$E243="15",직접데이타입력!$K243," ")</f>
        <v xml:space="preserve"> </v>
      </c>
    </row>
    <row r="239" spans="1:16" ht="11.25" customHeight="1">
      <c r="A239" s="96">
        <f t="shared" si="3"/>
        <v>238</v>
      </c>
      <c r="B239" s="97" t="str">
        <f>IF(직접데이타입력!$E244="1",직접데이타입력!$K244," ")</f>
        <v xml:space="preserve"> </v>
      </c>
      <c r="C239" s="97" t="str">
        <f>IF(직접데이타입력!$E244="2",직접데이타입력!$K244," ")</f>
        <v xml:space="preserve"> </v>
      </c>
      <c r="D239" s="97" t="str">
        <f>IF(직접데이타입력!$E244="3",직접데이타입력!$K244," ")</f>
        <v xml:space="preserve"> </v>
      </c>
      <c r="E239" s="97" t="str">
        <f>IF(직접데이타입력!$E244="4",직접데이타입력!$K244," ")</f>
        <v xml:space="preserve"> </v>
      </c>
      <c r="F239" s="97" t="str">
        <f>IF(직접데이타입력!$E244="5",직접데이타입력!$K244," ")</f>
        <v xml:space="preserve"> </v>
      </c>
      <c r="G239" s="97" t="str">
        <f>IF(직접데이타입력!$E244="6",직접데이타입력!$K244," ")</f>
        <v xml:space="preserve"> </v>
      </c>
      <c r="H239" s="97" t="str">
        <f>IF(직접데이타입력!$E244="7",직접데이타입력!$K244," ")</f>
        <v xml:space="preserve"> </v>
      </c>
      <c r="I239" s="97" t="str">
        <f>IF(직접데이타입력!$E244="8",직접데이타입력!$K244," ")</f>
        <v xml:space="preserve"> </v>
      </c>
      <c r="J239" s="97" t="str">
        <f>IF(직접데이타입력!$E244="9",직접데이타입력!$K244," ")</f>
        <v xml:space="preserve"> </v>
      </c>
      <c r="K239" s="97" t="str">
        <f>IF(직접데이타입력!$E244="10",직접데이타입력!$K244," ")</f>
        <v xml:space="preserve"> </v>
      </c>
      <c r="L239" s="97" t="str">
        <f>IF(직접데이타입력!$E244="11",직접데이타입력!$K244," ")</f>
        <v xml:space="preserve"> </v>
      </c>
      <c r="M239" s="97" t="str">
        <f>IF(직접데이타입력!$E244="12",직접데이타입력!$K244," ")</f>
        <v xml:space="preserve"> </v>
      </c>
      <c r="N239" s="97" t="str">
        <f>IF(직접데이타입력!$E244="13",직접데이타입력!$K244," ")</f>
        <v xml:space="preserve"> </v>
      </c>
      <c r="O239" s="97" t="str">
        <f>IF(직접데이타입력!$E244="14",직접데이타입력!$K244," ")</f>
        <v xml:space="preserve"> </v>
      </c>
      <c r="P239" s="97" t="str">
        <f>IF(직접데이타입력!$E244="15",직접데이타입력!$K244," ")</f>
        <v xml:space="preserve"> </v>
      </c>
    </row>
    <row r="240" spans="1:16" ht="11.25" customHeight="1">
      <c r="A240" s="96">
        <f t="shared" si="3"/>
        <v>239</v>
      </c>
      <c r="B240" s="97" t="str">
        <f>IF(직접데이타입력!$E245="1",직접데이타입력!$K245," ")</f>
        <v xml:space="preserve"> </v>
      </c>
      <c r="C240" s="97" t="str">
        <f>IF(직접데이타입력!$E245="2",직접데이타입력!$K245," ")</f>
        <v xml:space="preserve"> </v>
      </c>
      <c r="D240" s="97" t="str">
        <f>IF(직접데이타입력!$E245="3",직접데이타입력!$K245," ")</f>
        <v xml:space="preserve"> </v>
      </c>
      <c r="E240" s="97" t="str">
        <f>IF(직접데이타입력!$E245="4",직접데이타입력!$K245," ")</f>
        <v xml:space="preserve"> </v>
      </c>
      <c r="F240" s="97" t="str">
        <f>IF(직접데이타입력!$E245="5",직접데이타입력!$K245," ")</f>
        <v xml:space="preserve"> </v>
      </c>
      <c r="G240" s="97" t="str">
        <f>IF(직접데이타입력!$E245="6",직접데이타입력!$K245," ")</f>
        <v xml:space="preserve"> </v>
      </c>
      <c r="H240" s="97" t="str">
        <f>IF(직접데이타입력!$E245="7",직접데이타입력!$K245," ")</f>
        <v xml:space="preserve"> </v>
      </c>
      <c r="I240" s="97" t="str">
        <f>IF(직접데이타입력!$E245="8",직접데이타입력!$K245," ")</f>
        <v xml:space="preserve"> </v>
      </c>
      <c r="J240" s="97" t="str">
        <f>IF(직접데이타입력!$E245="9",직접데이타입력!$K245," ")</f>
        <v xml:space="preserve"> </v>
      </c>
      <c r="K240" s="97" t="str">
        <f>IF(직접데이타입력!$E245="10",직접데이타입력!$K245," ")</f>
        <v xml:space="preserve"> </v>
      </c>
      <c r="L240" s="97" t="str">
        <f>IF(직접데이타입력!$E245="11",직접데이타입력!$K245," ")</f>
        <v xml:space="preserve"> </v>
      </c>
      <c r="M240" s="97" t="str">
        <f>IF(직접데이타입력!$E245="12",직접데이타입력!$K245," ")</f>
        <v xml:space="preserve"> </v>
      </c>
      <c r="N240" s="97" t="str">
        <f>IF(직접데이타입력!$E245="13",직접데이타입력!$K245," ")</f>
        <v xml:space="preserve"> </v>
      </c>
      <c r="O240" s="97" t="str">
        <f>IF(직접데이타입력!$E245="14",직접데이타입력!$K245," ")</f>
        <v xml:space="preserve"> </v>
      </c>
      <c r="P240" s="97" t="str">
        <f>IF(직접데이타입력!$E245="15",직접데이타입력!$K245," ")</f>
        <v xml:space="preserve"> </v>
      </c>
    </row>
    <row r="241" spans="1:16" ht="11.25" customHeight="1">
      <c r="A241" s="96">
        <f t="shared" si="3"/>
        <v>240</v>
      </c>
      <c r="B241" s="97" t="str">
        <f>IF(직접데이타입력!$E246="1",직접데이타입력!$K246," ")</f>
        <v xml:space="preserve"> </v>
      </c>
      <c r="C241" s="97" t="str">
        <f>IF(직접데이타입력!$E246="2",직접데이타입력!$K246," ")</f>
        <v xml:space="preserve"> </v>
      </c>
      <c r="D241" s="97" t="str">
        <f>IF(직접데이타입력!$E246="3",직접데이타입력!$K246," ")</f>
        <v xml:space="preserve"> </v>
      </c>
      <c r="E241" s="97" t="str">
        <f>IF(직접데이타입력!$E246="4",직접데이타입력!$K246," ")</f>
        <v xml:space="preserve"> </v>
      </c>
      <c r="F241" s="97" t="str">
        <f>IF(직접데이타입력!$E246="5",직접데이타입력!$K246," ")</f>
        <v xml:space="preserve"> </v>
      </c>
      <c r="G241" s="97" t="str">
        <f>IF(직접데이타입력!$E246="6",직접데이타입력!$K246," ")</f>
        <v xml:space="preserve"> </v>
      </c>
      <c r="H241" s="97" t="str">
        <f>IF(직접데이타입력!$E246="7",직접데이타입력!$K246," ")</f>
        <v xml:space="preserve"> </v>
      </c>
      <c r="I241" s="97" t="str">
        <f>IF(직접데이타입력!$E246="8",직접데이타입력!$K246," ")</f>
        <v xml:space="preserve"> </v>
      </c>
      <c r="J241" s="97" t="str">
        <f>IF(직접데이타입력!$E246="9",직접데이타입력!$K246," ")</f>
        <v xml:space="preserve"> </v>
      </c>
      <c r="K241" s="97" t="str">
        <f>IF(직접데이타입력!$E246="10",직접데이타입력!$K246," ")</f>
        <v xml:space="preserve"> </v>
      </c>
      <c r="L241" s="97" t="str">
        <f>IF(직접데이타입력!$E246="11",직접데이타입력!$K246," ")</f>
        <v xml:space="preserve"> </v>
      </c>
      <c r="M241" s="97" t="str">
        <f>IF(직접데이타입력!$E246="12",직접데이타입력!$K246," ")</f>
        <v xml:space="preserve"> </v>
      </c>
      <c r="N241" s="97" t="str">
        <f>IF(직접데이타입력!$E246="13",직접데이타입력!$K246," ")</f>
        <v xml:space="preserve"> </v>
      </c>
      <c r="O241" s="97" t="str">
        <f>IF(직접데이타입력!$E246="14",직접데이타입력!$K246," ")</f>
        <v xml:space="preserve"> </v>
      </c>
      <c r="P241" s="97" t="str">
        <f>IF(직접데이타입력!$E246="15",직접데이타입력!$K246," ")</f>
        <v xml:space="preserve"> </v>
      </c>
    </row>
    <row r="242" spans="1:16" ht="11.25" customHeight="1">
      <c r="A242" s="96">
        <f t="shared" si="3"/>
        <v>241</v>
      </c>
      <c r="B242" s="97" t="str">
        <f>IF(직접데이타입력!$E247="1",직접데이타입력!$K247," ")</f>
        <v xml:space="preserve"> </v>
      </c>
      <c r="C242" s="97" t="str">
        <f>IF(직접데이타입력!$E247="2",직접데이타입력!$K247," ")</f>
        <v xml:space="preserve"> </v>
      </c>
      <c r="D242" s="97" t="str">
        <f>IF(직접데이타입력!$E247="3",직접데이타입력!$K247," ")</f>
        <v xml:space="preserve"> </v>
      </c>
      <c r="E242" s="97" t="str">
        <f>IF(직접데이타입력!$E247="4",직접데이타입력!$K247," ")</f>
        <v xml:space="preserve"> </v>
      </c>
      <c r="F242" s="97" t="str">
        <f>IF(직접데이타입력!$E247="5",직접데이타입력!$K247," ")</f>
        <v xml:space="preserve"> </v>
      </c>
      <c r="G242" s="97" t="str">
        <f>IF(직접데이타입력!$E247="6",직접데이타입력!$K247," ")</f>
        <v xml:space="preserve"> </v>
      </c>
      <c r="H242" s="97" t="str">
        <f>IF(직접데이타입력!$E247="7",직접데이타입력!$K247," ")</f>
        <v xml:space="preserve"> </v>
      </c>
      <c r="I242" s="97" t="str">
        <f>IF(직접데이타입력!$E247="8",직접데이타입력!$K247," ")</f>
        <v xml:space="preserve"> </v>
      </c>
      <c r="J242" s="97" t="str">
        <f>IF(직접데이타입력!$E247="9",직접데이타입력!$K247," ")</f>
        <v xml:space="preserve"> </v>
      </c>
      <c r="K242" s="97" t="str">
        <f>IF(직접데이타입력!$E247="10",직접데이타입력!$K247," ")</f>
        <v xml:space="preserve"> </v>
      </c>
      <c r="L242" s="97" t="str">
        <f>IF(직접데이타입력!$E247="11",직접데이타입력!$K247," ")</f>
        <v xml:space="preserve"> </v>
      </c>
      <c r="M242" s="97" t="str">
        <f>IF(직접데이타입력!$E247="12",직접데이타입력!$K247," ")</f>
        <v xml:space="preserve"> </v>
      </c>
      <c r="N242" s="97" t="str">
        <f>IF(직접데이타입력!$E247="13",직접데이타입력!$K247," ")</f>
        <v xml:space="preserve"> </v>
      </c>
      <c r="O242" s="97" t="str">
        <f>IF(직접데이타입력!$E247="14",직접데이타입력!$K247," ")</f>
        <v xml:space="preserve"> </v>
      </c>
      <c r="P242" s="97" t="str">
        <f>IF(직접데이타입력!$E247="15",직접데이타입력!$K247," ")</f>
        <v xml:space="preserve"> </v>
      </c>
    </row>
    <row r="243" spans="1:16" ht="11.25" customHeight="1">
      <c r="A243" s="96">
        <f t="shared" si="3"/>
        <v>242</v>
      </c>
      <c r="B243" s="97" t="str">
        <f>IF(직접데이타입력!$E248="1",직접데이타입력!$K248," ")</f>
        <v xml:space="preserve"> </v>
      </c>
      <c r="C243" s="97" t="str">
        <f>IF(직접데이타입력!$E248="2",직접데이타입력!$K248," ")</f>
        <v xml:space="preserve"> </v>
      </c>
      <c r="D243" s="97" t="str">
        <f>IF(직접데이타입력!$E248="3",직접데이타입력!$K248," ")</f>
        <v xml:space="preserve"> </v>
      </c>
      <c r="E243" s="97" t="str">
        <f>IF(직접데이타입력!$E248="4",직접데이타입력!$K248," ")</f>
        <v xml:space="preserve"> </v>
      </c>
      <c r="F243" s="97" t="str">
        <f>IF(직접데이타입력!$E248="5",직접데이타입력!$K248," ")</f>
        <v xml:space="preserve"> </v>
      </c>
      <c r="G243" s="97" t="str">
        <f>IF(직접데이타입력!$E248="6",직접데이타입력!$K248," ")</f>
        <v xml:space="preserve"> </v>
      </c>
      <c r="H243" s="97" t="str">
        <f>IF(직접데이타입력!$E248="7",직접데이타입력!$K248," ")</f>
        <v xml:space="preserve"> </v>
      </c>
      <c r="I243" s="97" t="str">
        <f>IF(직접데이타입력!$E248="8",직접데이타입력!$K248," ")</f>
        <v xml:space="preserve"> </v>
      </c>
      <c r="J243" s="97" t="str">
        <f>IF(직접데이타입력!$E248="9",직접데이타입력!$K248," ")</f>
        <v xml:space="preserve"> </v>
      </c>
      <c r="K243" s="97" t="str">
        <f>IF(직접데이타입력!$E248="10",직접데이타입력!$K248," ")</f>
        <v xml:space="preserve"> </v>
      </c>
      <c r="L243" s="97" t="str">
        <f>IF(직접데이타입력!$E248="11",직접데이타입력!$K248," ")</f>
        <v xml:space="preserve"> </v>
      </c>
      <c r="M243" s="97" t="str">
        <f>IF(직접데이타입력!$E248="12",직접데이타입력!$K248," ")</f>
        <v xml:space="preserve"> </v>
      </c>
      <c r="N243" s="97" t="str">
        <f>IF(직접데이타입력!$E248="13",직접데이타입력!$K248," ")</f>
        <v xml:space="preserve"> </v>
      </c>
      <c r="O243" s="97" t="str">
        <f>IF(직접데이타입력!$E248="14",직접데이타입력!$K248," ")</f>
        <v xml:space="preserve"> </v>
      </c>
      <c r="P243" s="97" t="str">
        <f>IF(직접데이타입력!$E248="15",직접데이타입력!$K248," ")</f>
        <v xml:space="preserve"> </v>
      </c>
    </row>
    <row r="244" spans="1:16" ht="11.25" customHeight="1">
      <c r="A244" s="96">
        <f t="shared" si="3"/>
        <v>243</v>
      </c>
      <c r="B244" s="97" t="str">
        <f>IF(직접데이타입력!$E249="1",직접데이타입력!$K249," ")</f>
        <v xml:space="preserve"> </v>
      </c>
      <c r="C244" s="97" t="str">
        <f>IF(직접데이타입력!$E249="2",직접데이타입력!$K249," ")</f>
        <v xml:space="preserve"> </v>
      </c>
      <c r="D244" s="97" t="str">
        <f>IF(직접데이타입력!$E249="3",직접데이타입력!$K249," ")</f>
        <v xml:space="preserve"> </v>
      </c>
      <c r="E244" s="97" t="str">
        <f>IF(직접데이타입력!$E249="4",직접데이타입력!$K249," ")</f>
        <v xml:space="preserve"> </v>
      </c>
      <c r="F244" s="97" t="str">
        <f>IF(직접데이타입력!$E249="5",직접데이타입력!$K249," ")</f>
        <v xml:space="preserve"> </v>
      </c>
      <c r="G244" s="97" t="str">
        <f>IF(직접데이타입력!$E249="6",직접데이타입력!$K249," ")</f>
        <v xml:space="preserve"> </v>
      </c>
      <c r="H244" s="97" t="str">
        <f>IF(직접데이타입력!$E249="7",직접데이타입력!$K249," ")</f>
        <v xml:space="preserve"> </v>
      </c>
      <c r="I244" s="97" t="str">
        <f>IF(직접데이타입력!$E249="8",직접데이타입력!$K249," ")</f>
        <v xml:space="preserve"> </v>
      </c>
      <c r="J244" s="97" t="str">
        <f>IF(직접데이타입력!$E249="9",직접데이타입력!$K249," ")</f>
        <v xml:space="preserve"> </v>
      </c>
      <c r="K244" s="97" t="str">
        <f>IF(직접데이타입력!$E249="10",직접데이타입력!$K249," ")</f>
        <v xml:space="preserve"> </v>
      </c>
      <c r="L244" s="97" t="str">
        <f>IF(직접데이타입력!$E249="11",직접데이타입력!$K249," ")</f>
        <v xml:space="preserve"> </v>
      </c>
      <c r="M244" s="97" t="str">
        <f>IF(직접데이타입력!$E249="12",직접데이타입력!$K249," ")</f>
        <v xml:space="preserve"> </v>
      </c>
      <c r="N244" s="97" t="str">
        <f>IF(직접데이타입력!$E249="13",직접데이타입력!$K249," ")</f>
        <v xml:space="preserve"> </v>
      </c>
      <c r="O244" s="97" t="str">
        <f>IF(직접데이타입력!$E249="14",직접데이타입력!$K249," ")</f>
        <v xml:space="preserve"> </v>
      </c>
      <c r="P244" s="97" t="str">
        <f>IF(직접데이타입력!$E249="15",직접데이타입력!$K249," ")</f>
        <v xml:space="preserve"> </v>
      </c>
    </row>
    <row r="245" spans="1:16" ht="11.25" customHeight="1">
      <c r="A245" s="96">
        <f t="shared" si="3"/>
        <v>244</v>
      </c>
      <c r="B245" s="97" t="str">
        <f>IF(직접데이타입력!$E250="1",직접데이타입력!$K250," ")</f>
        <v xml:space="preserve"> </v>
      </c>
      <c r="C245" s="97" t="str">
        <f>IF(직접데이타입력!$E250="2",직접데이타입력!$K250," ")</f>
        <v xml:space="preserve"> </v>
      </c>
      <c r="D245" s="97" t="str">
        <f>IF(직접데이타입력!$E250="3",직접데이타입력!$K250," ")</f>
        <v xml:space="preserve"> </v>
      </c>
      <c r="E245" s="97" t="str">
        <f>IF(직접데이타입력!$E250="4",직접데이타입력!$K250," ")</f>
        <v xml:space="preserve"> </v>
      </c>
      <c r="F245" s="97" t="str">
        <f>IF(직접데이타입력!$E250="5",직접데이타입력!$K250," ")</f>
        <v xml:space="preserve"> </v>
      </c>
      <c r="G245" s="97" t="str">
        <f>IF(직접데이타입력!$E250="6",직접데이타입력!$K250," ")</f>
        <v xml:space="preserve"> </v>
      </c>
      <c r="H245" s="97" t="str">
        <f>IF(직접데이타입력!$E250="7",직접데이타입력!$K250," ")</f>
        <v xml:space="preserve"> </v>
      </c>
      <c r="I245" s="97" t="str">
        <f>IF(직접데이타입력!$E250="8",직접데이타입력!$K250," ")</f>
        <v xml:space="preserve"> </v>
      </c>
      <c r="J245" s="97" t="str">
        <f>IF(직접데이타입력!$E250="9",직접데이타입력!$K250," ")</f>
        <v xml:space="preserve"> </v>
      </c>
      <c r="K245" s="97" t="str">
        <f>IF(직접데이타입력!$E250="10",직접데이타입력!$K250," ")</f>
        <v xml:space="preserve"> </v>
      </c>
      <c r="L245" s="97" t="str">
        <f>IF(직접데이타입력!$E250="11",직접데이타입력!$K250," ")</f>
        <v xml:space="preserve"> </v>
      </c>
      <c r="M245" s="97" t="str">
        <f>IF(직접데이타입력!$E250="12",직접데이타입력!$K250," ")</f>
        <v xml:space="preserve"> </v>
      </c>
      <c r="N245" s="97" t="str">
        <f>IF(직접데이타입력!$E250="13",직접데이타입력!$K250," ")</f>
        <v xml:space="preserve"> </v>
      </c>
      <c r="O245" s="97" t="str">
        <f>IF(직접데이타입력!$E250="14",직접데이타입력!$K250," ")</f>
        <v xml:space="preserve"> </v>
      </c>
      <c r="P245" s="97" t="str">
        <f>IF(직접데이타입력!$E250="15",직접데이타입력!$K250," ")</f>
        <v xml:space="preserve"> </v>
      </c>
    </row>
    <row r="246" spans="1:16" ht="11.25" customHeight="1">
      <c r="A246" s="96">
        <f t="shared" si="3"/>
        <v>245</v>
      </c>
      <c r="B246" s="97" t="str">
        <f>IF(직접데이타입력!$E251="1",직접데이타입력!$K251," ")</f>
        <v xml:space="preserve"> </v>
      </c>
      <c r="C246" s="97" t="str">
        <f>IF(직접데이타입력!$E251="2",직접데이타입력!$K251," ")</f>
        <v xml:space="preserve"> </v>
      </c>
      <c r="D246" s="97" t="str">
        <f>IF(직접데이타입력!$E251="3",직접데이타입력!$K251," ")</f>
        <v xml:space="preserve"> </v>
      </c>
      <c r="E246" s="97" t="str">
        <f>IF(직접데이타입력!$E251="4",직접데이타입력!$K251," ")</f>
        <v xml:space="preserve"> </v>
      </c>
      <c r="F246" s="97" t="str">
        <f>IF(직접데이타입력!$E251="5",직접데이타입력!$K251," ")</f>
        <v xml:space="preserve"> </v>
      </c>
      <c r="G246" s="97" t="str">
        <f>IF(직접데이타입력!$E251="6",직접데이타입력!$K251," ")</f>
        <v xml:space="preserve"> </v>
      </c>
      <c r="H246" s="97" t="str">
        <f>IF(직접데이타입력!$E251="7",직접데이타입력!$K251," ")</f>
        <v xml:space="preserve"> </v>
      </c>
      <c r="I246" s="97" t="str">
        <f>IF(직접데이타입력!$E251="8",직접데이타입력!$K251," ")</f>
        <v xml:space="preserve"> </v>
      </c>
      <c r="J246" s="97" t="str">
        <f>IF(직접데이타입력!$E251="9",직접데이타입력!$K251," ")</f>
        <v xml:space="preserve"> </v>
      </c>
      <c r="K246" s="97" t="str">
        <f>IF(직접데이타입력!$E251="10",직접데이타입력!$K251," ")</f>
        <v xml:space="preserve"> </v>
      </c>
      <c r="L246" s="97" t="str">
        <f>IF(직접데이타입력!$E251="11",직접데이타입력!$K251," ")</f>
        <v xml:space="preserve"> </v>
      </c>
      <c r="M246" s="97" t="str">
        <f>IF(직접데이타입력!$E251="12",직접데이타입력!$K251," ")</f>
        <v xml:space="preserve"> </v>
      </c>
      <c r="N246" s="97" t="str">
        <f>IF(직접데이타입력!$E251="13",직접데이타입력!$K251," ")</f>
        <v xml:space="preserve"> </v>
      </c>
      <c r="O246" s="97" t="str">
        <f>IF(직접데이타입력!$E251="14",직접데이타입력!$K251," ")</f>
        <v xml:space="preserve"> </v>
      </c>
      <c r="P246" s="97" t="str">
        <f>IF(직접데이타입력!$E251="15",직접데이타입력!$K251," ")</f>
        <v xml:space="preserve"> </v>
      </c>
    </row>
    <row r="247" spans="1:16" ht="11.25" customHeight="1">
      <c r="A247" s="96">
        <f t="shared" si="3"/>
        <v>246</v>
      </c>
      <c r="B247" s="97" t="str">
        <f>IF(직접데이타입력!$E252="1",직접데이타입력!$K252," ")</f>
        <v xml:space="preserve"> </v>
      </c>
      <c r="C247" s="97" t="str">
        <f>IF(직접데이타입력!$E252="2",직접데이타입력!$K252," ")</f>
        <v xml:space="preserve"> </v>
      </c>
      <c r="D247" s="97" t="str">
        <f>IF(직접데이타입력!$E252="3",직접데이타입력!$K252," ")</f>
        <v xml:space="preserve"> </v>
      </c>
      <c r="E247" s="97" t="str">
        <f>IF(직접데이타입력!$E252="4",직접데이타입력!$K252," ")</f>
        <v xml:space="preserve"> </v>
      </c>
      <c r="F247" s="97" t="str">
        <f>IF(직접데이타입력!$E252="5",직접데이타입력!$K252," ")</f>
        <v xml:space="preserve"> </v>
      </c>
      <c r="G247" s="97" t="str">
        <f>IF(직접데이타입력!$E252="6",직접데이타입력!$K252," ")</f>
        <v xml:space="preserve"> </v>
      </c>
      <c r="H247" s="97" t="str">
        <f>IF(직접데이타입력!$E252="7",직접데이타입력!$K252," ")</f>
        <v xml:space="preserve"> </v>
      </c>
      <c r="I247" s="97" t="str">
        <f>IF(직접데이타입력!$E252="8",직접데이타입력!$K252," ")</f>
        <v xml:space="preserve"> </v>
      </c>
      <c r="J247" s="97" t="str">
        <f>IF(직접데이타입력!$E252="9",직접데이타입력!$K252," ")</f>
        <v xml:space="preserve"> </v>
      </c>
      <c r="K247" s="97" t="str">
        <f>IF(직접데이타입력!$E252="10",직접데이타입력!$K252," ")</f>
        <v xml:space="preserve"> </v>
      </c>
      <c r="L247" s="97" t="str">
        <f>IF(직접데이타입력!$E252="11",직접데이타입력!$K252," ")</f>
        <v xml:space="preserve"> </v>
      </c>
      <c r="M247" s="97" t="str">
        <f>IF(직접데이타입력!$E252="12",직접데이타입력!$K252," ")</f>
        <v xml:space="preserve"> </v>
      </c>
      <c r="N247" s="97" t="str">
        <f>IF(직접데이타입력!$E252="13",직접데이타입력!$K252," ")</f>
        <v xml:space="preserve"> </v>
      </c>
      <c r="O247" s="97" t="str">
        <f>IF(직접데이타입력!$E252="14",직접데이타입력!$K252," ")</f>
        <v xml:space="preserve"> </v>
      </c>
      <c r="P247" s="97" t="str">
        <f>IF(직접데이타입력!$E252="15",직접데이타입력!$K252," ")</f>
        <v xml:space="preserve"> </v>
      </c>
    </row>
    <row r="248" spans="1:16" ht="11.25" customHeight="1">
      <c r="A248" s="96">
        <f t="shared" si="3"/>
        <v>247</v>
      </c>
      <c r="B248" s="97" t="str">
        <f>IF(직접데이타입력!$E253="1",직접데이타입력!$K253," ")</f>
        <v xml:space="preserve"> </v>
      </c>
      <c r="C248" s="97" t="str">
        <f>IF(직접데이타입력!$E253="2",직접데이타입력!$K253," ")</f>
        <v xml:space="preserve"> </v>
      </c>
      <c r="D248" s="97" t="str">
        <f>IF(직접데이타입력!$E253="3",직접데이타입력!$K253," ")</f>
        <v xml:space="preserve"> </v>
      </c>
      <c r="E248" s="97" t="str">
        <f>IF(직접데이타입력!$E253="4",직접데이타입력!$K253," ")</f>
        <v xml:space="preserve"> </v>
      </c>
      <c r="F248" s="97" t="str">
        <f>IF(직접데이타입력!$E253="5",직접데이타입력!$K253," ")</f>
        <v xml:space="preserve"> </v>
      </c>
      <c r="G248" s="97" t="str">
        <f>IF(직접데이타입력!$E253="6",직접데이타입력!$K253," ")</f>
        <v xml:space="preserve"> </v>
      </c>
      <c r="H248" s="97" t="str">
        <f>IF(직접데이타입력!$E253="7",직접데이타입력!$K253," ")</f>
        <v xml:space="preserve"> </v>
      </c>
      <c r="I248" s="97" t="str">
        <f>IF(직접데이타입력!$E253="8",직접데이타입력!$K253," ")</f>
        <v xml:space="preserve"> </v>
      </c>
      <c r="J248" s="97" t="str">
        <f>IF(직접데이타입력!$E253="9",직접데이타입력!$K253," ")</f>
        <v xml:space="preserve"> </v>
      </c>
      <c r="K248" s="97" t="str">
        <f>IF(직접데이타입력!$E253="10",직접데이타입력!$K253," ")</f>
        <v xml:space="preserve"> </v>
      </c>
      <c r="L248" s="97" t="str">
        <f>IF(직접데이타입력!$E253="11",직접데이타입력!$K253," ")</f>
        <v xml:space="preserve"> </v>
      </c>
      <c r="M248" s="97" t="str">
        <f>IF(직접데이타입력!$E253="12",직접데이타입력!$K253," ")</f>
        <v xml:space="preserve"> </v>
      </c>
      <c r="N248" s="97" t="str">
        <f>IF(직접데이타입력!$E253="13",직접데이타입력!$K253," ")</f>
        <v xml:space="preserve"> </v>
      </c>
      <c r="O248" s="97" t="str">
        <f>IF(직접데이타입력!$E253="14",직접데이타입력!$K253," ")</f>
        <v xml:space="preserve"> </v>
      </c>
      <c r="P248" s="97" t="str">
        <f>IF(직접데이타입력!$E253="15",직접데이타입력!$K253," ")</f>
        <v xml:space="preserve"> </v>
      </c>
    </row>
    <row r="249" spans="1:16" ht="11.25" customHeight="1">
      <c r="A249" s="96">
        <f t="shared" si="3"/>
        <v>248</v>
      </c>
      <c r="B249" s="97" t="str">
        <f>IF(직접데이타입력!$E254="1",직접데이타입력!$K254," ")</f>
        <v xml:space="preserve"> </v>
      </c>
      <c r="C249" s="97" t="str">
        <f>IF(직접데이타입력!$E254="2",직접데이타입력!$K254," ")</f>
        <v xml:space="preserve"> </v>
      </c>
      <c r="D249" s="97" t="str">
        <f>IF(직접데이타입력!$E254="3",직접데이타입력!$K254," ")</f>
        <v xml:space="preserve"> </v>
      </c>
      <c r="E249" s="97" t="str">
        <f>IF(직접데이타입력!$E254="4",직접데이타입력!$K254," ")</f>
        <v xml:space="preserve"> </v>
      </c>
      <c r="F249" s="97" t="str">
        <f>IF(직접데이타입력!$E254="5",직접데이타입력!$K254," ")</f>
        <v xml:space="preserve"> </v>
      </c>
      <c r="G249" s="97" t="str">
        <f>IF(직접데이타입력!$E254="6",직접데이타입력!$K254," ")</f>
        <v xml:space="preserve"> </v>
      </c>
      <c r="H249" s="97" t="str">
        <f>IF(직접데이타입력!$E254="7",직접데이타입력!$K254," ")</f>
        <v xml:space="preserve"> </v>
      </c>
      <c r="I249" s="97" t="str">
        <f>IF(직접데이타입력!$E254="8",직접데이타입력!$K254," ")</f>
        <v xml:space="preserve"> </v>
      </c>
      <c r="J249" s="97" t="str">
        <f>IF(직접데이타입력!$E254="9",직접데이타입력!$K254," ")</f>
        <v xml:space="preserve"> </v>
      </c>
      <c r="K249" s="97" t="str">
        <f>IF(직접데이타입력!$E254="10",직접데이타입력!$K254," ")</f>
        <v xml:space="preserve"> </v>
      </c>
      <c r="L249" s="97" t="str">
        <f>IF(직접데이타입력!$E254="11",직접데이타입력!$K254," ")</f>
        <v xml:space="preserve"> </v>
      </c>
      <c r="M249" s="97" t="str">
        <f>IF(직접데이타입력!$E254="12",직접데이타입력!$K254," ")</f>
        <v xml:space="preserve"> </v>
      </c>
      <c r="N249" s="97" t="str">
        <f>IF(직접데이타입력!$E254="13",직접데이타입력!$K254," ")</f>
        <v xml:space="preserve"> </v>
      </c>
      <c r="O249" s="97" t="str">
        <f>IF(직접데이타입력!$E254="14",직접데이타입력!$K254," ")</f>
        <v xml:space="preserve"> </v>
      </c>
      <c r="P249" s="97" t="str">
        <f>IF(직접데이타입력!$E254="15",직접데이타입력!$K254," ")</f>
        <v xml:space="preserve"> </v>
      </c>
    </row>
    <row r="250" spans="1:16" ht="11.25" customHeight="1">
      <c r="A250" s="96">
        <f t="shared" si="3"/>
        <v>249</v>
      </c>
      <c r="B250" s="97" t="str">
        <f>IF(직접데이타입력!$E255="1",직접데이타입력!$K255," ")</f>
        <v xml:space="preserve"> </v>
      </c>
      <c r="C250" s="97" t="str">
        <f>IF(직접데이타입력!$E255="2",직접데이타입력!$K255," ")</f>
        <v xml:space="preserve"> </v>
      </c>
      <c r="D250" s="97" t="str">
        <f>IF(직접데이타입력!$E255="3",직접데이타입력!$K255," ")</f>
        <v xml:space="preserve"> </v>
      </c>
      <c r="E250" s="97" t="str">
        <f>IF(직접데이타입력!$E255="4",직접데이타입력!$K255," ")</f>
        <v xml:space="preserve"> </v>
      </c>
      <c r="F250" s="97" t="str">
        <f>IF(직접데이타입력!$E255="5",직접데이타입력!$K255," ")</f>
        <v xml:space="preserve"> </v>
      </c>
      <c r="G250" s="97" t="str">
        <f>IF(직접데이타입력!$E255="6",직접데이타입력!$K255," ")</f>
        <v xml:space="preserve"> </v>
      </c>
      <c r="H250" s="97" t="str">
        <f>IF(직접데이타입력!$E255="7",직접데이타입력!$K255," ")</f>
        <v xml:space="preserve"> </v>
      </c>
      <c r="I250" s="97" t="str">
        <f>IF(직접데이타입력!$E255="8",직접데이타입력!$K255," ")</f>
        <v xml:space="preserve"> </v>
      </c>
      <c r="J250" s="97" t="str">
        <f>IF(직접데이타입력!$E255="9",직접데이타입력!$K255," ")</f>
        <v xml:space="preserve"> </v>
      </c>
      <c r="K250" s="97" t="str">
        <f>IF(직접데이타입력!$E255="10",직접데이타입력!$K255," ")</f>
        <v xml:space="preserve"> </v>
      </c>
      <c r="L250" s="97" t="str">
        <f>IF(직접데이타입력!$E255="11",직접데이타입력!$K255," ")</f>
        <v xml:space="preserve"> </v>
      </c>
      <c r="M250" s="97" t="str">
        <f>IF(직접데이타입력!$E255="12",직접데이타입력!$K255," ")</f>
        <v xml:space="preserve"> </v>
      </c>
      <c r="N250" s="97" t="str">
        <f>IF(직접데이타입력!$E255="13",직접데이타입력!$K255," ")</f>
        <v xml:space="preserve"> </v>
      </c>
      <c r="O250" s="97" t="str">
        <f>IF(직접데이타입력!$E255="14",직접데이타입력!$K255," ")</f>
        <v xml:space="preserve"> </v>
      </c>
      <c r="P250" s="97" t="str">
        <f>IF(직접데이타입력!$E255="15",직접데이타입력!$K255," ")</f>
        <v xml:space="preserve"> </v>
      </c>
    </row>
    <row r="251" spans="1:16" ht="11.25" customHeight="1">
      <c r="A251" s="96">
        <f t="shared" si="3"/>
        <v>250</v>
      </c>
      <c r="B251" s="97" t="str">
        <f>IF(직접데이타입력!$E256="1",직접데이타입력!$K256," ")</f>
        <v xml:space="preserve"> </v>
      </c>
      <c r="C251" s="97" t="str">
        <f>IF(직접데이타입력!$E256="2",직접데이타입력!$K256," ")</f>
        <v xml:space="preserve"> </v>
      </c>
      <c r="D251" s="97" t="str">
        <f>IF(직접데이타입력!$E256="3",직접데이타입력!$K256," ")</f>
        <v xml:space="preserve"> </v>
      </c>
      <c r="E251" s="97" t="str">
        <f>IF(직접데이타입력!$E256="4",직접데이타입력!$K256," ")</f>
        <v xml:space="preserve"> </v>
      </c>
      <c r="F251" s="97" t="str">
        <f>IF(직접데이타입력!$E256="5",직접데이타입력!$K256," ")</f>
        <v xml:space="preserve"> </v>
      </c>
      <c r="G251" s="97" t="str">
        <f>IF(직접데이타입력!$E256="6",직접데이타입력!$K256," ")</f>
        <v xml:space="preserve"> </v>
      </c>
      <c r="H251" s="97" t="str">
        <f>IF(직접데이타입력!$E256="7",직접데이타입력!$K256," ")</f>
        <v xml:space="preserve"> </v>
      </c>
      <c r="I251" s="97" t="str">
        <f>IF(직접데이타입력!$E256="8",직접데이타입력!$K256," ")</f>
        <v xml:space="preserve"> </v>
      </c>
      <c r="J251" s="97" t="str">
        <f>IF(직접데이타입력!$E256="9",직접데이타입력!$K256," ")</f>
        <v xml:space="preserve"> </v>
      </c>
      <c r="K251" s="97" t="str">
        <f>IF(직접데이타입력!$E256="10",직접데이타입력!$K256," ")</f>
        <v xml:space="preserve"> </v>
      </c>
      <c r="L251" s="97" t="str">
        <f>IF(직접데이타입력!$E256="11",직접데이타입력!$K256," ")</f>
        <v xml:space="preserve"> </v>
      </c>
      <c r="M251" s="97" t="str">
        <f>IF(직접데이타입력!$E256="12",직접데이타입력!$K256," ")</f>
        <v xml:space="preserve"> </v>
      </c>
      <c r="N251" s="97" t="str">
        <f>IF(직접데이타입력!$E256="13",직접데이타입력!$K256," ")</f>
        <v xml:space="preserve"> </v>
      </c>
      <c r="O251" s="97" t="str">
        <f>IF(직접데이타입력!$E256="14",직접데이타입력!$K256," ")</f>
        <v xml:space="preserve"> </v>
      </c>
      <c r="P251" s="97" t="str">
        <f>IF(직접데이타입력!$E256="15",직접데이타입력!$K256," ")</f>
        <v xml:space="preserve"> </v>
      </c>
    </row>
    <row r="252" spans="1:16" ht="11.25" customHeight="1">
      <c r="A252" s="96">
        <f t="shared" si="3"/>
        <v>251</v>
      </c>
      <c r="B252" s="97" t="str">
        <f>IF(직접데이타입력!$E257="1",직접데이타입력!$K257," ")</f>
        <v xml:space="preserve"> </v>
      </c>
      <c r="C252" s="97" t="str">
        <f>IF(직접데이타입력!$E257="2",직접데이타입력!$K257," ")</f>
        <v xml:space="preserve"> </v>
      </c>
      <c r="D252" s="97" t="str">
        <f>IF(직접데이타입력!$E257="3",직접데이타입력!$K257," ")</f>
        <v xml:space="preserve"> </v>
      </c>
      <c r="E252" s="97" t="str">
        <f>IF(직접데이타입력!$E257="4",직접데이타입력!$K257," ")</f>
        <v xml:space="preserve"> </v>
      </c>
      <c r="F252" s="97" t="str">
        <f>IF(직접데이타입력!$E257="5",직접데이타입력!$K257," ")</f>
        <v xml:space="preserve"> </v>
      </c>
      <c r="G252" s="97" t="str">
        <f>IF(직접데이타입력!$E257="6",직접데이타입력!$K257," ")</f>
        <v xml:space="preserve"> </v>
      </c>
      <c r="H252" s="97" t="str">
        <f>IF(직접데이타입력!$E257="7",직접데이타입력!$K257," ")</f>
        <v xml:space="preserve"> </v>
      </c>
      <c r="I252" s="97" t="str">
        <f>IF(직접데이타입력!$E257="8",직접데이타입력!$K257," ")</f>
        <v xml:space="preserve"> </v>
      </c>
      <c r="J252" s="97" t="str">
        <f>IF(직접데이타입력!$E257="9",직접데이타입력!$K257," ")</f>
        <v xml:space="preserve"> </v>
      </c>
      <c r="K252" s="97" t="str">
        <f>IF(직접데이타입력!$E257="10",직접데이타입력!$K257," ")</f>
        <v xml:space="preserve"> </v>
      </c>
      <c r="L252" s="97" t="str">
        <f>IF(직접데이타입력!$E257="11",직접데이타입력!$K257," ")</f>
        <v xml:space="preserve"> </v>
      </c>
      <c r="M252" s="97" t="str">
        <f>IF(직접데이타입력!$E257="12",직접데이타입력!$K257," ")</f>
        <v xml:space="preserve"> </v>
      </c>
      <c r="N252" s="97" t="str">
        <f>IF(직접데이타입력!$E257="13",직접데이타입력!$K257," ")</f>
        <v xml:space="preserve"> </v>
      </c>
      <c r="O252" s="97" t="str">
        <f>IF(직접데이타입력!$E257="14",직접데이타입력!$K257," ")</f>
        <v xml:space="preserve"> </v>
      </c>
      <c r="P252" s="97" t="str">
        <f>IF(직접데이타입력!$E257="15",직접데이타입력!$K257," ")</f>
        <v xml:space="preserve"> </v>
      </c>
    </row>
    <row r="253" spans="1:16" ht="11.25" customHeight="1">
      <c r="A253" s="96">
        <f t="shared" si="3"/>
        <v>252</v>
      </c>
      <c r="B253" s="97" t="str">
        <f>IF(직접데이타입력!$E258="1",직접데이타입력!$K258," ")</f>
        <v xml:space="preserve"> </v>
      </c>
      <c r="C253" s="97" t="str">
        <f>IF(직접데이타입력!$E258="2",직접데이타입력!$K258," ")</f>
        <v xml:space="preserve"> </v>
      </c>
      <c r="D253" s="97" t="str">
        <f>IF(직접데이타입력!$E258="3",직접데이타입력!$K258," ")</f>
        <v xml:space="preserve"> </v>
      </c>
      <c r="E253" s="97" t="str">
        <f>IF(직접데이타입력!$E258="4",직접데이타입력!$K258," ")</f>
        <v xml:space="preserve"> </v>
      </c>
      <c r="F253" s="97" t="str">
        <f>IF(직접데이타입력!$E258="5",직접데이타입력!$K258," ")</f>
        <v xml:space="preserve"> </v>
      </c>
      <c r="G253" s="97" t="str">
        <f>IF(직접데이타입력!$E258="6",직접데이타입력!$K258," ")</f>
        <v xml:space="preserve"> </v>
      </c>
      <c r="H253" s="97" t="str">
        <f>IF(직접데이타입력!$E258="7",직접데이타입력!$K258," ")</f>
        <v xml:space="preserve"> </v>
      </c>
      <c r="I253" s="97" t="str">
        <f>IF(직접데이타입력!$E258="8",직접데이타입력!$K258," ")</f>
        <v xml:space="preserve"> </v>
      </c>
      <c r="J253" s="97" t="str">
        <f>IF(직접데이타입력!$E258="9",직접데이타입력!$K258," ")</f>
        <v xml:space="preserve"> </v>
      </c>
      <c r="K253" s="97" t="str">
        <f>IF(직접데이타입력!$E258="10",직접데이타입력!$K258," ")</f>
        <v xml:space="preserve"> </v>
      </c>
      <c r="L253" s="97" t="str">
        <f>IF(직접데이타입력!$E258="11",직접데이타입력!$K258," ")</f>
        <v xml:space="preserve"> </v>
      </c>
      <c r="M253" s="97" t="str">
        <f>IF(직접데이타입력!$E258="12",직접데이타입력!$K258," ")</f>
        <v xml:space="preserve"> </v>
      </c>
      <c r="N253" s="97" t="str">
        <f>IF(직접데이타입력!$E258="13",직접데이타입력!$K258," ")</f>
        <v xml:space="preserve"> </v>
      </c>
      <c r="O253" s="97" t="str">
        <f>IF(직접데이타입력!$E258="14",직접데이타입력!$K258," ")</f>
        <v xml:space="preserve"> </v>
      </c>
      <c r="P253" s="97" t="str">
        <f>IF(직접데이타입력!$E258="15",직접데이타입력!$K258," ")</f>
        <v xml:space="preserve"> </v>
      </c>
    </row>
    <row r="254" spans="1:16" ht="11.25" customHeight="1">
      <c r="A254" s="96">
        <f t="shared" si="3"/>
        <v>253</v>
      </c>
      <c r="B254" s="97" t="str">
        <f>IF(직접데이타입력!$E259="1",직접데이타입력!$K259," ")</f>
        <v xml:space="preserve"> </v>
      </c>
      <c r="C254" s="97" t="str">
        <f>IF(직접데이타입력!$E259="2",직접데이타입력!$K259," ")</f>
        <v xml:space="preserve"> </v>
      </c>
      <c r="D254" s="97" t="str">
        <f>IF(직접데이타입력!$E259="3",직접데이타입력!$K259," ")</f>
        <v xml:space="preserve"> </v>
      </c>
      <c r="E254" s="97" t="str">
        <f>IF(직접데이타입력!$E259="4",직접데이타입력!$K259," ")</f>
        <v xml:space="preserve"> </v>
      </c>
      <c r="F254" s="97" t="str">
        <f>IF(직접데이타입력!$E259="5",직접데이타입력!$K259," ")</f>
        <v xml:space="preserve"> </v>
      </c>
      <c r="G254" s="97" t="str">
        <f>IF(직접데이타입력!$E259="6",직접데이타입력!$K259," ")</f>
        <v xml:space="preserve"> </v>
      </c>
      <c r="H254" s="97" t="str">
        <f>IF(직접데이타입력!$E259="7",직접데이타입력!$K259," ")</f>
        <v xml:space="preserve"> </v>
      </c>
      <c r="I254" s="97" t="str">
        <f>IF(직접데이타입력!$E259="8",직접데이타입력!$K259," ")</f>
        <v xml:space="preserve"> </v>
      </c>
      <c r="J254" s="97" t="str">
        <f>IF(직접데이타입력!$E259="9",직접데이타입력!$K259," ")</f>
        <v xml:space="preserve"> </v>
      </c>
      <c r="K254" s="97" t="str">
        <f>IF(직접데이타입력!$E259="10",직접데이타입력!$K259," ")</f>
        <v xml:space="preserve"> </v>
      </c>
      <c r="L254" s="97" t="str">
        <f>IF(직접데이타입력!$E259="11",직접데이타입력!$K259," ")</f>
        <v xml:space="preserve"> </v>
      </c>
      <c r="M254" s="97" t="str">
        <f>IF(직접데이타입력!$E259="12",직접데이타입력!$K259," ")</f>
        <v xml:space="preserve"> </v>
      </c>
      <c r="N254" s="97" t="str">
        <f>IF(직접데이타입력!$E259="13",직접데이타입력!$K259," ")</f>
        <v xml:space="preserve"> </v>
      </c>
      <c r="O254" s="97" t="str">
        <f>IF(직접데이타입력!$E259="14",직접데이타입력!$K259," ")</f>
        <v xml:space="preserve"> </v>
      </c>
      <c r="P254" s="97" t="str">
        <f>IF(직접데이타입력!$E259="15",직접데이타입력!$K259," ")</f>
        <v xml:space="preserve"> </v>
      </c>
    </row>
    <row r="255" spans="1:16" ht="11.25" customHeight="1">
      <c r="A255" s="96">
        <f t="shared" si="3"/>
        <v>254</v>
      </c>
      <c r="B255" s="97" t="str">
        <f>IF(직접데이타입력!$E260="1",직접데이타입력!$K260," ")</f>
        <v xml:space="preserve"> </v>
      </c>
      <c r="C255" s="97" t="str">
        <f>IF(직접데이타입력!$E260="2",직접데이타입력!$K260," ")</f>
        <v xml:space="preserve"> </v>
      </c>
      <c r="D255" s="97" t="str">
        <f>IF(직접데이타입력!$E260="3",직접데이타입력!$K260," ")</f>
        <v xml:space="preserve"> </v>
      </c>
      <c r="E255" s="97" t="str">
        <f>IF(직접데이타입력!$E260="4",직접데이타입력!$K260," ")</f>
        <v xml:space="preserve"> </v>
      </c>
      <c r="F255" s="97" t="str">
        <f>IF(직접데이타입력!$E260="5",직접데이타입력!$K260," ")</f>
        <v xml:space="preserve"> </v>
      </c>
      <c r="G255" s="97" t="str">
        <f>IF(직접데이타입력!$E260="6",직접데이타입력!$K260," ")</f>
        <v xml:space="preserve"> </v>
      </c>
      <c r="H255" s="97" t="str">
        <f>IF(직접데이타입력!$E260="7",직접데이타입력!$K260," ")</f>
        <v xml:space="preserve"> </v>
      </c>
      <c r="I255" s="97" t="str">
        <f>IF(직접데이타입력!$E260="8",직접데이타입력!$K260," ")</f>
        <v xml:space="preserve"> </v>
      </c>
      <c r="J255" s="97" t="str">
        <f>IF(직접데이타입력!$E260="9",직접데이타입력!$K260," ")</f>
        <v xml:space="preserve"> </v>
      </c>
      <c r="K255" s="97" t="str">
        <f>IF(직접데이타입력!$E260="10",직접데이타입력!$K260," ")</f>
        <v xml:space="preserve"> </v>
      </c>
      <c r="L255" s="97" t="str">
        <f>IF(직접데이타입력!$E260="11",직접데이타입력!$K260," ")</f>
        <v xml:space="preserve"> </v>
      </c>
      <c r="M255" s="97" t="str">
        <f>IF(직접데이타입력!$E260="12",직접데이타입력!$K260," ")</f>
        <v xml:space="preserve"> </v>
      </c>
      <c r="N255" s="97" t="str">
        <f>IF(직접데이타입력!$E260="13",직접데이타입력!$K260," ")</f>
        <v xml:space="preserve"> </v>
      </c>
      <c r="O255" s="97" t="str">
        <f>IF(직접데이타입력!$E260="14",직접데이타입력!$K260," ")</f>
        <v xml:space="preserve"> </v>
      </c>
      <c r="P255" s="97" t="str">
        <f>IF(직접데이타입력!$E260="15",직접데이타입력!$K260," ")</f>
        <v xml:space="preserve"> </v>
      </c>
    </row>
    <row r="256" spans="1:16" ht="11.25" customHeight="1">
      <c r="A256" s="96">
        <f t="shared" si="3"/>
        <v>255</v>
      </c>
      <c r="B256" s="97" t="str">
        <f>IF(직접데이타입력!$E261="1",직접데이타입력!$K261," ")</f>
        <v xml:space="preserve"> </v>
      </c>
      <c r="C256" s="97" t="str">
        <f>IF(직접데이타입력!$E261="2",직접데이타입력!$K261," ")</f>
        <v xml:space="preserve"> </v>
      </c>
      <c r="D256" s="97" t="str">
        <f>IF(직접데이타입력!$E261="3",직접데이타입력!$K261," ")</f>
        <v xml:space="preserve"> </v>
      </c>
      <c r="E256" s="97" t="str">
        <f>IF(직접데이타입력!$E261="4",직접데이타입력!$K261," ")</f>
        <v xml:space="preserve"> </v>
      </c>
      <c r="F256" s="97" t="str">
        <f>IF(직접데이타입력!$E261="5",직접데이타입력!$K261," ")</f>
        <v xml:space="preserve"> </v>
      </c>
      <c r="G256" s="97" t="str">
        <f>IF(직접데이타입력!$E261="6",직접데이타입력!$K261," ")</f>
        <v xml:space="preserve"> </v>
      </c>
      <c r="H256" s="97" t="str">
        <f>IF(직접데이타입력!$E261="7",직접데이타입력!$K261," ")</f>
        <v xml:space="preserve"> </v>
      </c>
      <c r="I256" s="97" t="str">
        <f>IF(직접데이타입력!$E261="8",직접데이타입력!$K261," ")</f>
        <v xml:space="preserve"> </v>
      </c>
      <c r="J256" s="97" t="str">
        <f>IF(직접데이타입력!$E261="9",직접데이타입력!$K261," ")</f>
        <v xml:space="preserve"> </v>
      </c>
      <c r="K256" s="97" t="str">
        <f>IF(직접데이타입력!$E261="10",직접데이타입력!$K261," ")</f>
        <v xml:space="preserve"> </v>
      </c>
      <c r="L256" s="97" t="str">
        <f>IF(직접데이타입력!$E261="11",직접데이타입력!$K261," ")</f>
        <v xml:space="preserve"> </v>
      </c>
      <c r="M256" s="97" t="str">
        <f>IF(직접데이타입력!$E261="12",직접데이타입력!$K261," ")</f>
        <v xml:space="preserve"> </v>
      </c>
      <c r="N256" s="97" t="str">
        <f>IF(직접데이타입력!$E261="13",직접데이타입력!$K261," ")</f>
        <v xml:space="preserve"> </v>
      </c>
      <c r="O256" s="97" t="str">
        <f>IF(직접데이타입력!$E261="14",직접데이타입력!$K261," ")</f>
        <v xml:space="preserve"> </v>
      </c>
      <c r="P256" s="97" t="str">
        <f>IF(직접데이타입력!$E261="15",직접데이타입력!$K261," ")</f>
        <v xml:space="preserve"> </v>
      </c>
    </row>
    <row r="257" spans="1:16" ht="11.25" customHeight="1">
      <c r="A257" s="96">
        <f t="shared" si="3"/>
        <v>256</v>
      </c>
      <c r="B257" s="97" t="str">
        <f>IF(직접데이타입력!$E262="1",직접데이타입력!$K262," ")</f>
        <v xml:space="preserve"> </v>
      </c>
      <c r="C257" s="97" t="str">
        <f>IF(직접데이타입력!$E262="2",직접데이타입력!$K262," ")</f>
        <v xml:space="preserve"> </v>
      </c>
      <c r="D257" s="97" t="str">
        <f>IF(직접데이타입력!$E262="3",직접데이타입력!$K262," ")</f>
        <v xml:space="preserve"> </v>
      </c>
      <c r="E257" s="97" t="str">
        <f>IF(직접데이타입력!$E262="4",직접데이타입력!$K262," ")</f>
        <v xml:space="preserve"> </v>
      </c>
      <c r="F257" s="97" t="str">
        <f>IF(직접데이타입력!$E262="5",직접데이타입력!$K262," ")</f>
        <v xml:space="preserve"> </v>
      </c>
      <c r="G257" s="97" t="str">
        <f>IF(직접데이타입력!$E262="6",직접데이타입력!$K262," ")</f>
        <v xml:space="preserve"> </v>
      </c>
      <c r="H257" s="97" t="str">
        <f>IF(직접데이타입력!$E262="7",직접데이타입력!$K262," ")</f>
        <v xml:space="preserve"> </v>
      </c>
      <c r="I257" s="97" t="str">
        <f>IF(직접데이타입력!$E262="8",직접데이타입력!$K262," ")</f>
        <v xml:space="preserve"> </v>
      </c>
      <c r="J257" s="97" t="str">
        <f>IF(직접데이타입력!$E262="9",직접데이타입력!$K262," ")</f>
        <v xml:space="preserve"> </v>
      </c>
      <c r="K257" s="97" t="str">
        <f>IF(직접데이타입력!$E262="10",직접데이타입력!$K262," ")</f>
        <v xml:space="preserve"> </v>
      </c>
      <c r="L257" s="97" t="str">
        <f>IF(직접데이타입력!$E262="11",직접데이타입력!$K262," ")</f>
        <v xml:space="preserve"> </v>
      </c>
      <c r="M257" s="97" t="str">
        <f>IF(직접데이타입력!$E262="12",직접데이타입력!$K262," ")</f>
        <v xml:space="preserve"> </v>
      </c>
      <c r="N257" s="97" t="str">
        <f>IF(직접데이타입력!$E262="13",직접데이타입력!$K262," ")</f>
        <v xml:space="preserve"> </v>
      </c>
      <c r="O257" s="97" t="str">
        <f>IF(직접데이타입력!$E262="14",직접데이타입력!$K262," ")</f>
        <v xml:space="preserve"> </v>
      </c>
      <c r="P257" s="97" t="str">
        <f>IF(직접데이타입력!$E262="15",직접데이타입력!$K262," ")</f>
        <v xml:space="preserve"> </v>
      </c>
    </row>
    <row r="258" spans="1:16" ht="11.25" customHeight="1">
      <c r="A258" s="96">
        <f t="shared" si="3"/>
        <v>257</v>
      </c>
      <c r="B258" s="97" t="str">
        <f>IF(직접데이타입력!$E263="1",직접데이타입력!$K263," ")</f>
        <v xml:space="preserve"> </v>
      </c>
      <c r="C258" s="97" t="str">
        <f>IF(직접데이타입력!$E263="2",직접데이타입력!$K263," ")</f>
        <v xml:space="preserve"> </v>
      </c>
      <c r="D258" s="97" t="str">
        <f>IF(직접데이타입력!$E263="3",직접데이타입력!$K263," ")</f>
        <v xml:space="preserve"> </v>
      </c>
      <c r="E258" s="97" t="str">
        <f>IF(직접데이타입력!$E263="4",직접데이타입력!$K263," ")</f>
        <v xml:space="preserve"> </v>
      </c>
      <c r="F258" s="97" t="str">
        <f>IF(직접데이타입력!$E263="5",직접데이타입력!$K263," ")</f>
        <v xml:space="preserve"> </v>
      </c>
      <c r="G258" s="97" t="str">
        <f>IF(직접데이타입력!$E263="6",직접데이타입력!$K263," ")</f>
        <v xml:space="preserve"> </v>
      </c>
      <c r="H258" s="97" t="str">
        <f>IF(직접데이타입력!$E263="7",직접데이타입력!$K263," ")</f>
        <v xml:space="preserve"> </v>
      </c>
      <c r="I258" s="97" t="str">
        <f>IF(직접데이타입력!$E263="8",직접데이타입력!$K263," ")</f>
        <v xml:space="preserve"> </v>
      </c>
      <c r="J258" s="97" t="str">
        <f>IF(직접데이타입력!$E263="9",직접데이타입력!$K263," ")</f>
        <v xml:space="preserve"> </v>
      </c>
      <c r="K258" s="97" t="str">
        <f>IF(직접데이타입력!$E263="10",직접데이타입력!$K263," ")</f>
        <v xml:space="preserve"> </v>
      </c>
      <c r="L258" s="97" t="str">
        <f>IF(직접데이타입력!$E263="11",직접데이타입력!$K263," ")</f>
        <v xml:space="preserve"> </v>
      </c>
      <c r="M258" s="97" t="str">
        <f>IF(직접데이타입력!$E263="12",직접데이타입력!$K263," ")</f>
        <v xml:space="preserve"> </v>
      </c>
      <c r="N258" s="97" t="str">
        <f>IF(직접데이타입력!$E263="13",직접데이타입력!$K263," ")</f>
        <v xml:space="preserve"> </v>
      </c>
      <c r="O258" s="97" t="str">
        <f>IF(직접데이타입력!$E263="14",직접데이타입력!$K263," ")</f>
        <v xml:space="preserve"> </v>
      </c>
      <c r="P258" s="97" t="str">
        <f>IF(직접데이타입력!$E263="15",직접데이타입력!$K263," ")</f>
        <v xml:space="preserve"> </v>
      </c>
    </row>
    <row r="259" spans="1:16" ht="11.25" customHeight="1">
      <c r="A259" s="96">
        <f t="shared" ref="A259:A297" si="4">ROW()-1</f>
        <v>258</v>
      </c>
      <c r="B259" s="97" t="str">
        <f>IF(직접데이타입력!$E264="1",직접데이타입력!$K264," ")</f>
        <v xml:space="preserve"> </v>
      </c>
      <c r="C259" s="97" t="str">
        <f>IF(직접데이타입력!$E264="2",직접데이타입력!$K264," ")</f>
        <v xml:space="preserve"> </v>
      </c>
      <c r="D259" s="97" t="str">
        <f>IF(직접데이타입력!$E264="3",직접데이타입력!$K264," ")</f>
        <v xml:space="preserve"> </v>
      </c>
      <c r="E259" s="97" t="str">
        <f>IF(직접데이타입력!$E264="4",직접데이타입력!$K264," ")</f>
        <v xml:space="preserve"> </v>
      </c>
      <c r="F259" s="97" t="str">
        <f>IF(직접데이타입력!$E264="5",직접데이타입력!$K264," ")</f>
        <v xml:space="preserve"> </v>
      </c>
      <c r="G259" s="97" t="str">
        <f>IF(직접데이타입력!$E264="6",직접데이타입력!$K264," ")</f>
        <v xml:space="preserve"> </v>
      </c>
      <c r="H259" s="97" t="str">
        <f>IF(직접데이타입력!$E264="7",직접데이타입력!$K264," ")</f>
        <v xml:space="preserve"> </v>
      </c>
      <c r="I259" s="97" t="str">
        <f>IF(직접데이타입력!$E264="8",직접데이타입력!$K264," ")</f>
        <v xml:space="preserve"> </v>
      </c>
      <c r="J259" s="97" t="str">
        <f>IF(직접데이타입력!$E264="9",직접데이타입력!$K264," ")</f>
        <v xml:space="preserve"> </v>
      </c>
      <c r="K259" s="97" t="str">
        <f>IF(직접데이타입력!$E264="10",직접데이타입력!$K264," ")</f>
        <v xml:space="preserve"> </v>
      </c>
      <c r="L259" s="97" t="str">
        <f>IF(직접데이타입력!$E264="11",직접데이타입력!$K264," ")</f>
        <v xml:space="preserve"> </v>
      </c>
      <c r="M259" s="97" t="str">
        <f>IF(직접데이타입력!$E264="12",직접데이타입력!$K264," ")</f>
        <v xml:space="preserve"> </v>
      </c>
      <c r="N259" s="97" t="str">
        <f>IF(직접데이타입력!$E264="13",직접데이타입력!$K264," ")</f>
        <v xml:space="preserve"> </v>
      </c>
      <c r="O259" s="97" t="str">
        <f>IF(직접데이타입력!$E264="14",직접데이타입력!$K264," ")</f>
        <v xml:space="preserve"> </v>
      </c>
      <c r="P259" s="97" t="str">
        <f>IF(직접데이타입력!$E264="15",직접데이타입력!$K264," ")</f>
        <v xml:space="preserve"> </v>
      </c>
    </row>
    <row r="260" spans="1:16" ht="11.25" customHeight="1">
      <c r="A260" s="96">
        <f t="shared" si="4"/>
        <v>259</v>
      </c>
      <c r="B260" s="97" t="str">
        <f>IF(직접데이타입력!$E265="1",직접데이타입력!$K265," ")</f>
        <v xml:space="preserve"> </v>
      </c>
      <c r="C260" s="97" t="str">
        <f>IF(직접데이타입력!$E265="2",직접데이타입력!$K265," ")</f>
        <v xml:space="preserve"> </v>
      </c>
      <c r="D260" s="97" t="str">
        <f>IF(직접데이타입력!$E265="3",직접데이타입력!$K265," ")</f>
        <v xml:space="preserve"> </v>
      </c>
      <c r="E260" s="97" t="str">
        <f>IF(직접데이타입력!$E265="4",직접데이타입력!$K265," ")</f>
        <v xml:space="preserve"> </v>
      </c>
      <c r="F260" s="97" t="str">
        <f>IF(직접데이타입력!$E265="5",직접데이타입력!$K265," ")</f>
        <v xml:space="preserve"> </v>
      </c>
      <c r="G260" s="97" t="str">
        <f>IF(직접데이타입력!$E265="6",직접데이타입력!$K265," ")</f>
        <v xml:space="preserve"> </v>
      </c>
      <c r="H260" s="97" t="str">
        <f>IF(직접데이타입력!$E265="7",직접데이타입력!$K265," ")</f>
        <v xml:space="preserve"> </v>
      </c>
      <c r="I260" s="97" t="str">
        <f>IF(직접데이타입력!$E265="8",직접데이타입력!$K265," ")</f>
        <v xml:space="preserve"> </v>
      </c>
      <c r="J260" s="97" t="str">
        <f>IF(직접데이타입력!$E265="9",직접데이타입력!$K265," ")</f>
        <v xml:space="preserve"> </v>
      </c>
      <c r="K260" s="97" t="str">
        <f>IF(직접데이타입력!$E265="10",직접데이타입력!$K265," ")</f>
        <v xml:space="preserve"> </v>
      </c>
      <c r="L260" s="97" t="str">
        <f>IF(직접데이타입력!$E265="11",직접데이타입력!$K265," ")</f>
        <v xml:space="preserve"> </v>
      </c>
      <c r="M260" s="97" t="str">
        <f>IF(직접데이타입력!$E265="12",직접데이타입력!$K265," ")</f>
        <v xml:space="preserve"> </v>
      </c>
      <c r="N260" s="97" t="str">
        <f>IF(직접데이타입력!$E265="13",직접데이타입력!$K265," ")</f>
        <v xml:space="preserve"> </v>
      </c>
      <c r="O260" s="97" t="str">
        <f>IF(직접데이타입력!$E265="14",직접데이타입력!$K265," ")</f>
        <v xml:space="preserve"> </v>
      </c>
      <c r="P260" s="97" t="str">
        <f>IF(직접데이타입력!$E265="15",직접데이타입력!$K265," ")</f>
        <v xml:space="preserve"> </v>
      </c>
    </row>
    <row r="261" spans="1:16" ht="11.25" customHeight="1">
      <c r="A261" s="96">
        <f t="shared" si="4"/>
        <v>260</v>
      </c>
      <c r="B261" s="97" t="str">
        <f>IF(직접데이타입력!$E266="1",직접데이타입력!$K266," ")</f>
        <v xml:space="preserve"> </v>
      </c>
      <c r="C261" s="97" t="str">
        <f>IF(직접데이타입력!$E266="2",직접데이타입력!$K266," ")</f>
        <v xml:space="preserve"> </v>
      </c>
      <c r="D261" s="97" t="str">
        <f>IF(직접데이타입력!$E266="3",직접데이타입력!$K266," ")</f>
        <v xml:space="preserve"> </v>
      </c>
      <c r="E261" s="97" t="str">
        <f>IF(직접데이타입력!$E266="4",직접데이타입력!$K266," ")</f>
        <v xml:space="preserve"> </v>
      </c>
      <c r="F261" s="97" t="str">
        <f>IF(직접데이타입력!$E266="5",직접데이타입력!$K266," ")</f>
        <v xml:space="preserve"> </v>
      </c>
      <c r="G261" s="97" t="str">
        <f>IF(직접데이타입력!$E266="6",직접데이타입력!$K266," ")</f>
        <v xml:space="preserve"> </v>
      </c>
      <c r="H261" s="97" t="str">
        <f>IF(직접데이타입력!$E266="7",직접데이타입력!$K266," ")</f>
        <v xml:space="preserve"> </v>
      </c>
      <c r="I261" s="97" t="str">
        <f>IF(직접데이타입력!$E266="8",직접데이타입력!$K266," ")</f>
        <v xml:space="preserve"> </v>
      </c>
      <c r="J261" s="97" t="str">
        <f>IF(직접데이타입력!$E266="9",직접데이타입력!$K266," ")</f>
        <v xml:space="preserve"> </v>
      </c>
      <c r="K261" s="97" t="str">
        <f>IF(직접데이타입력!$E266="10",직접데이타입력!$K266," ")</f>
        <v xml:space="preserve"> </v>
      </c>
      <c r="L261" s="97" t="str">
        <f>IF(직접데이타입력!$E266="11",직접데이타입력!$K266," ")</f>
        <v xml:space="preserve"> </v>
      </c>
      <c r="M261" s="97" t="str">
        <f>IF(직접데이타입력!$E266="12",직접데이타입력!$K266," ")</f>
        <v xml:space="preserve"> </v>
      </c>
      <c r="N261" s="97" t="str">
        <f>IF(직접데이타입력!$E266="13",직접데이타입력!$K266," ")</f>
        <v xml:space="preserve"> </v>
      </c>
      <c r="O261" s="97" t="str">
        <f>IF(직접데이타입력!$E266="14",직접데이타입력!$K266," ")</f>
        <v xml:space="preserve"> </v>
      </c>
      <c r="P261" s="97" t="str">
        <f>IF(직접데이타입력!$E266="15",직접데이타입력!$K266," ")</f>
        <v xml:space="preserve"> </v>
      </c>
    </row>
    <row r="262" spans="1:16" ht="11.25" customHeight="1">
      <c r="A262" s="96">
        <f t="shared" si="4"/>
        <v>261</v>
      </c>
      <c r="B262" s="97" t="str">
        <f>IF(직접데이타입력!$E267="1",직접데이타입력!$K267," ")</f>
        <v xml:space="preserve"> </v>
      </c>
      <c r="C262" s="97" t="str">
        <f>IF(직접데이타입력!$E267="2",직접데이타입력!$K267," ")</f>
        <v xml:space="preserve"> </v>
      </c>
      <c r="D262" s="97" t="str">
        <f>IF(직접데이타입력!$E267="3",직접데이타입력!$K267," ")</f>
        <v xml:space="preserve"> </v>
      </c>
      <c r="E262" s="97" t="str">
        <f>IF(직접데이타입력!$E267="4",직접데이타입력!$K267," ")</f>
        <v xml:space="preserve"> </v>
      </c>
      <c r="F262" s="97" t="str">
        <f>IF(직접데이타입력!$E267="5",직접데이타입력!$K267," ")</f>
        <v xml:space="preserve"> </v>
      </c>
      <c r="G262" s="97" t="str">
        <f>IF(직접데이타입력!$E267="6",직접데이타입력!$K267," ")</f>
        <v xml:space="preserve"> </v>
      </c>
      <c r="H262" s="97" t="str">
        <f>IF(직접데이타입력!$E267="7",직접데이타입력!$K267," ")</f>
        <v xml:space="preserve"> </v>
      </c>
      <c r="I262" s="97" t="str">
        <f>IF(직접데이타입력!$E267="8",직접데이타입력!$K267," ")</f>
        <v xml:space="preserve"> </v>
      </c>
      <c r="J262" s="97" t="str">
        <f>IF(직접데이타입력!$E267="9",직접데이타입력!$K267," ")</f>
        <v xml:space="preserve"> </v>
      </c>
      <c r="K262" s="97" t="str">
        <f>IF(직접데이타입력!$E267="10",직접데이타입력!$K267," ")</f>
        <v xml:space="preserve"> </v>
      </c>
      <c r="L262" s="97" t="str">
        <f>IF(직접데이타입력!$E267="11",직접데이타입력!$K267," ")</f>
        <v xml:space="preserve"> </v>
      </c>
      <c r="M262" s="97" t="str">
        <f>IF(직접데이타입력!$E267="12",직접데이타입력!$K267," ")</f>
        <v xml:space="preserve"> </v>
      </c>
      <c r="N262" s="97" t="str">
        <f>IF(직접데이타입력!$E267="13",직접데이타입력!$K267," ")</f>
        <v xml:space="preserve"> </v>
      </c>
      <c r="O262" s="97" t="str">
        <f>IF(직접데이타입력!$E267="14",직접데이타입력!$K267," ")</f>
        <v xml:space="preserve"> </v>
      </c>
      <c r="P262" s="97" t="str">
        <f>IF(직접데이타입력!$E267="15",직접데이타입력!$K267," ")</f>
        <v xml:space="preserve"> </v>
      </c>
    </row>
    <row r="263" spans="1:16" ht="11.25" customHeight="1">
      <c r="A263" s="96">
        <f t="shared" si="4"/>
        <v>262</v>
      </c>
      <c r="B263" s="97" t="str">
        <f>IF(직접데이타입력!$E268="1",직접데이타입력!$K268," ")</f>
        <v xml:space="preserve"> </v>
      </c>
      <c r="C263" s="97" t="str">
        <f>IF(직접데이타입력!$E268="2",직접데이타입력!$K268," ")</f>
        <v xml:space="preserve"> </v>
      </c>
      <c r="D263" s="97" t="str">
        <f>IF(직접데이타입력!$E268="3",직접데이타입력!$K268," ")</f>
        <v xml:space="preserve"> </v>
      </c>
      <c r="E263" s="97" t="str">
        <f>IF(직접데이타입력!$E268="4",직접데이타입력!$K268," ")</f>
        <v xml:space="preserve"> </v>
      </c>
      <c r="F263" s="97" t="str">
        <f>IF(직접데이타입력!$E268="5",직접데이타입력!$K268," ")</f>
        <v xml:space="preserve"> </v>
      </c>
      <c r="G263" s="97" t="str">
        <f>IF(직접데이타입력!$E268="6",직접데이타입력!$K268," ")</f>
        <v xml:space="preserve"> </v>
      </c>
      <c r="H263" s="97" t="str">
        <f>IF(직접데이타입력!$E268="7",직접데이타입력!$K268," ")</f>
        <v xml:space="preserve"> </v>
      </c>
      <c r="I263" s="97" t="str">
        <f>IF(직접데이타입력!$E268="8",직접데이타입력!$K268," ")</f>
        <v xml:space="preserve"> </v>
      </c>
      <c r="J263" s="97" t="str">
        <f>IF(직접데이타입력!$E268="9",직접데이타입력!$K268," ")</f>
        <v xml:space="preserve"> </v>
      </c>
      <c r="K263" s="97" t="str">
        <f>IF(직접데이타입력!$E268="10",직접데이타입력!$K268," ")</f>
        <v xml:space="preserve"> </v>
      </c>
      <c r="L263" s="97" t="str">
        <f>IF(직접데이타입력!$E268="11",직접데이타입력!$K268," ")</f>
        <v xml:space="preserve"> </v>
      </c>
      <c r="M263" s="97" t="str">
        <f>IF(직접데이타입력!$E268="12",직접데이타입력!$K268," ")</f>
        <v xml:space="preserve"> </v>
      </c>
      <c r="N263" s="97" t="str">
        <f>IF(직접데이타입력!$E268="13",직접데이타입력!$K268," ")</f>
        <v xml:space="preserve"> </v>
      </c>
      <c r="O263" s="97" t="str">
        <f>IF(직접데이타입력!$E268="14",직접데이타입력!$K268," ")</f>
        <v xml:space="preserve"> </v>
      </c>
      <c r="P263" s="97" t="str">
        <f>IF(직접데이타입력!$E268="15",직접데이타입력!$K268," ")</f>
        <v xml:space="preserve"> </v>
      </c>
    </row>
    <row r="264" spans="1:16" ht="11.25" customHeight="1">
      <c r="A264" s="96">
        <f t="shared" si="4"/>
        <v>263</v>
      </c>
      <c r="B264" s="97" t="str">
        <f>IF(직접데이타입력!$E269="1",직접데이타입력!$K269," ")</f>
        <v xml:space="preserve"> </v>
      </c>
      <c r="C264" s="97" t="str">
        <f>IF(직접데이타입력!$E269="2",직접데이타입력!$K269," ")</f>
        <v xml:space="preserve"> </v>
      </c>
      <c r="D264" s="97" t="str">
        <f>IF(직접데이타입력!$E269="3",직접데이타입력!$K269," ")</f>
        <v xml:space="preserve"> </v>
      </c>
      <c r="E264" s="97" t="str">
        <f>IF(직접데이타입력!$E269="4",직접데이타입력!$K269," ")</f>
        <v xml:space="preserve"> </v>
      </c>
      <c r="F264" s="97" t="str">
        <f>IF(직접데이타입력!$E269="5",직접데이타입력!$K269," ")</f>
        <v xml:space="preserve"> </v>
      </c>
      <c r="G264" s="97" t="str">
        <f>IF(직접데이타입력!$E269="6",직접데이타입력!$K269," ")</f>
        <v xml:space="preserve"> </v>
      </c>
      <c r="H264" s="97" t="str">
        <f>IF(직접데이타입력!$E269="7",직접데이타입력!$K269," ")</f>
        <v xml:space="preserve"> </v>
      </c>
      <c r="I264" s="97" t="str">
        <f>IF(직접데이타입력!$E269="8",직접데이타입력!$K269," ")</f>
        <v xml:space="preserve"> </v>
      </c>
      <c r="J264" s="97" t="str">
        <f>IF(직접데이타입력!$E269="9",직접데이타입력!$K269," ")</f>
        <v xml:space="preserve"> </v>
      </c>
      <c r="K264" s="97" t="str">
        <f>IF(직접데이타입력!$E269="10",직접데이타입력!$K269," ")</f>
        <v xml:space="preserve"> </v>
      </c>
      <c r="L264" s="97" t="str">
        <f>IF(직접데이타입력!$E269="11",직접데이타입력!$K269," ")</f>
        <v xml:space="preserve"> </v>
      </c>
      <c r="M264" s="97" t="str">
        <f>IF(직접데이타입력!$E269="12",직접데이타입력!$K269," ")</f>
        <v xml:space="preserve"> </v>
      </c>
      <c r="N264" s="97" t="str">
        <f>IF(직접데이타입력!$E269="13",직접데이타입력!$K269," ")</f>
        <v xml:space="preserve"> </v>
      </c>
      <c r="O264" s="97" t="str">
        <f>IF(직접데이타입력!$E269="14",직접데이타입력!$K269," ")</f>
        <v xml:space="preserve"> </v>
      </c>
      <c r="P264" s="97" t="str">
        <f>IF(직접데이타입력!$E269="15",직접데이타입력!$K269," ")</f>
        <v xml:space="preserve"> </v>
      </c>
    </row>
    <row r="265" spans="1:16" ht="11.25" customHeight="1">
      <c r="A265" s="96">
        <f t="shared" si="4"/>
        <v>264</v>
      </c>
      <c r="B265" s="97" t="str">
        <f>IF(직접데이타입력!$E270="1",직접데이타입력!$K270," ")</f>
        <v xml:space="preserve"> </v>
      </c>
      <c r="C265" s="97" t="str">
        <f>IF(직접데이타입력!$E270="2",직접데이타입력!$K270," ")</f>
        <v xml:space="preserve"> </v>
      </c>
      <c r="D265" s="97" t="str">
        <f>IF(직접데이타입력!$E270="3",직접데이타입력!$K270," ")</f>
        <v xml:space="preserve"> </v>
      </c>
      <c r="E265" s="97" t="str">
        <f>IF(직접데이타입력!$E270="4",직접데이타입력!$K270," ")</f>
        <v xml:space="preserve"> </v>
      </c>
      <c r="F265" s="97" t="str">
        <f>IF(직접데이타입력!$E270="5",직접데이타입력!$K270," ")</f>
        <v xml:space="preserve"> </v>
      </c>
      <c r="G265" s="97" t="str">
        <f>IF(직접데이타입력!$E270="6",직접데이타입력!$K270," ")</f>
        <v xml:space="preserve"> </v>
      </c>
      <c r="H265" s="97" t="str">
        <f>IF(직접데이타입력!$E270="7",직접데이타입력!$K270," ")</f>
        <v xml:space="preserve"> </v>
      </c>
      <c r="I265" s="97" t="str">
        <f>IF(직접데이타입력!$E270="8",직접데이타입력!$K270," ")</f>
        <v xml:space="preserve"> </v>
      </c>
      <c r="J265" s="97" t="str">
        <f>IF(직접데이타입력!$E270="9",직접데이타입력!$K270," ")</f>
        <v xml:space="preserve"> </v>
      </c>
      <c r="K265" s="97" t="str">
        <f>IF(직접데이타입력!$E270="10",직접데이타입력!$K270," ")</f>
        <v xml:space="preserve"> </v>
      </c>
      <c r="L265" s="97" t="str">
        <f>IF(직접데이타입력!$E270="11",직접데이타입력!$K270," ")</f>
        <v xml:space="preserve"> </v>
      </c>
      <c r="M265" s="97" t="str">
        <f>IF(직접데이타입력!$E270="12",직접데이타입력!$K270," ")</f>
        <v xml:space="preserve"> </v>
      </c>
      <c r="N265" s="97" t="str">
        <f>IF(직접데이타입력!$E270="13",직접데이타입력!$K270," ")</f>
        <v xml:space="preserve"> </v>
      </c>
      <c r="O265" s="97" t="str">
        <f>IF(직접데이타입력!$E270="14",직접데이타입력!$K270," ")</f>
        <v xml:space="preserve"> </v>
      </c>
      <c r="P265" s="97" t="str">
        <f>IF(직접데이타입력!$E270="15",직접데이타입력!$K270," ")</f>
        <v xml:space="preserve"> </v>
      </c>
    </row>
    <row r="266" spans="1:16" ht="11.25" customHeight="1">
      <c r="A266" s="96">
        <f t="shared" si="4"/>
        <v>265</v>
      </c>
      <c r="B266" s="97" t="str">
        <f>IF(직접데이타입력!$E271="1",직접데이타입력!$K271," ")</f>
        <v xml:space="preserve"> </v>
      </c>
      <c r="C266" s="97" t="str">
        <f>IF(직접데이타입력!$E271="2",직접데이타입력!$K271," ")</f>
        <v xml:space="preserve"> </v>
      </c>
      <c r="D266" s="97" t="str">
        <f>IF(직접데이타입력!$E271="3",직접데이타입력!$K271," ")</f>
        <v xml:space="preserve"> </v>
      </c>
      <c r="E266" s="97" t="str">
        <f>IF(직접데이타입력!$E271="4",직접데이타입력!$K271," ")</f>
        <v xml:space="preserve"> </v>
      </c>
      <c r="F266" s="97" t="str">
        <f>IF(직접데이타입력!$E271="5",직접데이타입력!$K271," ")</f>
        <v xml:space="preserve"> </v>
      </c>
      <c r="G266" s="97" t="str">
        <f>IF(직접데이타입력!$E271="6",직접데이타입력!$K271," ")</f>
        <v xml:space="preserve"> </v>
      </c>
      <c r="H266" s="97" t="str">
        <f>IF(직접데이타입력!$E271="7",직접데이타입력!$K271," ")</f>
        <v xml:space="preserve"> </v>
      </c>
      <c r="I266" s="97" t="str">
        <f>IF(직접데이타입력!$E271="8",직접데이타입력!$K271," ")</f>
        <v xml:space="preserve"> </v>
      </c>
      <c r="J266" s="97" t="str">
        <f>IF(직접데이타입력!$E271="9",직접데이타입력!$K271," ")</f>
        <v xml:space="preserve"> </v>
      </c>
      <c r="K266" s="97" t="str">
        <f>IF(직접데이타입력!$E271="10",직접데이타입력!$K271," ")</f>
        <v xml:space="preserve"> </v>
      </c>
      <c r="L266" s="97" t="str">
        <f>IF(직접데이타입력!$E271="11",직접데이타입력!$K271," ")</f>
        <v xml:space="preserve"> </v>
      </c>
      <c r="M266" s="97" t="str">
        <f>IF(직접데이타입력!$E271="12",직접데이타입력!$K271," ")</f>
        <v xml:space="preserve"> </v>
      </c>
      <c r="N266" s="97" t="str">
        <f>IF(직접데이타입력!$E271="13",직접데이타입력!$K271," ")</f>
        <v xml:space="preserve"> </v>
      </c>
      <c r="O266" s="97" t="str">
        <f>IF(직접데이타입력!$E271="14",직접데이타입력!$K271," ")</f>
        <v xml:space="preserve"> </v>
      </c>
      <c r="P266" s="97" t="str">
        <f>IF(직접데이타입력!$E271="15",직접데이타입력!$K271," ")</f>
        <v xml:space="preserve"> </v>
      </c>
    </row>
    <row r="267" spans="1:16" ht="11.25" customHeight="1">
      <c r="A267" s="96">
        <f t="shared" si="4"/>
        <v>266</v>
      </c>
      <c r="B267" s="97" t="str">
        <f>IF(직접데이타입력!$E272="1",직접데이타입력!$K272," ")</f>
        <v xml:space="preserve"> </v>
      </c>
      <c r="C267" s="97" t="str">
        <f>IF(직접데이타입력!$E272="2",직접데이타입력!$K272," ")</f>
        <v xml:space="preserve"> </v>
      </c>
      <c r="D267" s="97" t="str">
        <f>IF(직접데이타입력!$E272="3",직접데이타입력!$K272," ")</f>
        <v xml:space="preserve"> </v>
      </c>
      <c r="E267" s="97" t="str">
        <f>IF(직접데이타입력!$E272="4",직접데이타입력!$K272," ")</f>
        <v xml:space="preserve"> </v>
      </c>
      <c r="F267" s="97" t="str">
        <f>IF(직접데이타입력!$E272="5",직접데이타입력!$K272," ")</f>
        <v xml:space="preserve"> </v>
      </c>
      <c r="G267" s="97" t="str">
        <f>IF(직접데이타입력!$E272="6",직접데이타입력!$K272," ")</f>
        <v xml:space="preserve"> </v>
      </c>
      <c r="H267" s="97" t="str">
        <f>IF(직접데이타입력!$E272="7",직접데이타입력!$K272," ")</f>
        <v xml:space="preserve"> </v>
      </c>
      <c r="I267" s="97" t="str">
        <f>IF(직접데이타입력!$E272="8",직접데이타입력!$K272," ")</f>
        <v xml:space="preserve"> </v>
      </c>
      <c r="J267" s="97" t="str">
        <f>IF(직접데이타입력!$E272="9",직접데이타입력!$K272," ")</f>
        <v xml:space="preserve"> </v>
      </c>
      <c r="K267" s="97" t="str">
        <f>IF(직접데이타입력!$E272="10",직접데이타입력!$K272," ")</f>
        <v xml:space="preserve"> </v>
      </c>
      <c r="L267" s="97" t="str">
        <f>IF(직접데이타입력!$E272="11",직접데이타입력!$K272," ")</f>
        <v xml:space="preserve"> </v>
      </c>
      <c r="M267" s="97" t="str">
        <f>IF(직접데이타입력!$E272="12",직접데이타입력!$K272," ")</f>
        <v xml:space="preserve"> </v>
      </c>
      <c r="N267" s="97" t="str">
        <f>IF(직접데이타입력!$E272="13",직접데이타입력!$K272," ")</f>
        <v xml:space="preserve"> </v>
      </c>
      <c r="O267" s="97" t="str">
        <f>IF(직접데이타입력!$E272="14",직접데이타입력!$K272," ")</f>
        <v xml:space="preserve"> </v>
      </c>
      <c r="P267" s="97" t="str">
        <f>IF(직접데이타입력!$E272="15",직접데이타입력!$K272," ")</f>
        <v xml:space="preserve"> </v>
      </c>
    </row>
    <row r="268" spans="1:16" ht="11.25" customHeight="1">
      <c r="A268" s="96">
        <f t="shared" si="4"/>
        <v>267</v>
      </c>
      <c r="B268" s="97" t="str">
        <f>IF(직접데이타입력!$E273="1",직접데이타입력!$K273," ")</f>
        <v xml:space="preserve"> </v>
      </c>
      <c r="C268" s="97" t="str">
        <f>IF(직접데이타입력!$E273="2",직접데이타입력!$K273," ")</f>
        <v xml:space="preserve"> </v>
      </c>
      <c r="D268" s="97" t="str">
        <f>IF(직접데이타입력!$E273="3",직접데이타입력!$K273," ")</f>
        <v xml:space="preserve"> </v>
      </c>
      <c r="E268" s="97" t="str">
        <f>IF(직접데이타입력!$E273="4",직접데이타입력!$K273," ")</f>
        <v xml:space="preserve"> </v>
      </c>
      <c r="F268" s="97" t="str">
        <f>IF(직접데이타입력!$E273="5",직접데이타입력!$K273," ")</f>
        <v xml:space="preserve"> </v>
      </c>
      <c r="G268" s="97" t="str">
        <f>IF(직접데이타입력!$E273="6",직접데이타입력!$K273," ")</f>
        <v xml:space="preserve"> </v>
      </c>
      <c r="H268" s="97" t="str">
        <f>IF(직접데이타입력!$E273="7",직접데이타입력!$K273," ")</f>
        <v xml:space="preserve"> </v>
      </c>
      <c r="I268" s="97" t="str">
        <f>IF(직접데이타입력!$E273="8",직접데이타입력!$K273," ")</f>
        <v xml:space="preserve"> </v>
      </c>
      <c r="J268" s="97" t="str">
        <f>IF(직접데이타입력!$E273="9",직접데이타입력!$K273," ")</f>
        <v xml:space="preserve"> </v>
      </c>
      <c r="K268" s="97" t="str">
        <f>IF(직접데이타입력!$E273="10",직접데이타입력!$K273," ")</f>
        <v xml:space="preserve"> </v>
      </c>
      <c r="L268" s="97" t="str">
        <f>IF(직접데이타입력!$E273="11",직접데이타입력!$K273," ")</f>
        <v xml:space="preserve"> </v>
      </c>
      <c r="M268" s="97" t="str">
        <f>IF(직접데이타입력!$E273="12",직접데이타입력!$K273," ")</f>
        <v xml:space="preserve"> </v>
      </c>
      <c r="N268" s="97" t="str">
        <f>IF(직접데이타입력!$E273="13",직접데이타입력!$K273," ")</f>
        <v xml:space="preserve"> </v>
      </c>
      <c r="O268" s="97" t="str">
        <f>IF(직접데이타입력!$E273="14",직접데이타입력!$K273," ")</f>
        <v xml:space="preserve"> </v>
      </c>
      <c r="P268" s="97" t="str">
        <f>IF(직접데이타입력!$E273="15",직접데이타입력!$K273," ")</f>
        <v xml:space="preserve"> </v>
      </c>
    </row>
    <row r="269" spans="1:16" ht="11.25" customHeight="1">
      <c r="A269" s="96">
        <f t="shared" si="4"/>
        <v>268</v>
      </c>
      <c r="B269" s="97" t="str">
        <f>IF(직접데이타입력!$E274="1",직접데이타입력!$K274," ")</f>
        <v xml:space="preserve"> </v>
      </c>
      <c r="C269" s="97" t="str">
        <f>IF(직접데이타입력!$E274="2",직접데이타입력!$K274," ")</f>
        <v xml:space="preserve"> </v>
      </c>
      <c r="D269" s="97" t="str">
        <f>IF(직접데이타입력!$E274="3",직접데이타입력!$K274," ")</f>
        <v xml:space="preserve"> </v>
      </c>
      <c r="E269" s="97" t="str">
        <f>IF(직접데이타입력!$E274="4",직접데이타입력!$K274," ")</f>
        <v xml:space="preserve"> </v>
      </c>
      <c r="F269" s="97" t="str">
        <f>IF(직접데이타입력!$E274="5",직접데이타입력!$K274," ")</f>
        <v xml:space="preserve"> </v>
      </c>
      <c r="G269" s="97" t="str">
        <f>IF(직접데이타입력!$E274="6",직접데이타입력!$K274," ")</f>
        <v xml:space="preserve"> </v>
      </c>
      <c r="H269" s="97" t="str">
        <f>IF(직접데이타입력!$E274="7",직접데이타입력!$K274," ")</f>
        <v xml:space="preserve"> </v>
      </c>
      <c r="I269" s="97" t="str">
        <f>IF(직접데이타입력!$E274="8",직접데이타입력!$K274," ")</f>
        <v xml:space="preserve"> </v>
      </c>
      <c r="J269" s="97" t="str">
        <f>IF(직접데이타입력!$E274="9",직접데이타입력!$K274," ")</f>
        <v xml:space="preserve"> </v>
      </c>
      <c r="K269" s="97" t="str">
        <f>IF(직접데이타입력!$E274="10",직접데이타입력!$K274," ")</f>
        <v xml:space="preserve"> </v>
      </c>
      <c r="L269" s="97" t="str">
        <f>IF(직접데이타입력!$E274="11",직접데이타입력!$K274," ")</f>
        <v xml:space="preserve"> </v>
      </c>
      <c r="M269" s="97" t="str">
        <f>IF(직접데이타입력!$E274="12",직접데이타입력!$K274," ")</f>
        <v xml:space="preserve"> </v>
      </c>
      <c r="N269" s="97" t="str">
        <f>IF(직접데이타입력!$E274="13",직접데이타입력!$K274," ")</f>
        <v xml:space="preserve"> </v>
      </c>
      <c r="O269" s="97" t="str">
        <f>IF(직접데이타입력!$E274="14",직접데이타입력!$K274," ")</f>
        <v xml:space="preserve"> </v>
      </c>
      <c r="P269" s="97" t="str">
        <f>IF(직접데이타입력!$E274="15",직접데이타입력!$K274," ")</f>
        <v xml:space="preserve"> </v>
      </c>
    </row>
    <row r="270" spans="1:16" ht="11.25" customHeight="1">
      <c r="A270" s="96">
        <f t="shared" si="4"/>
        <v>269</v>
      </c>
      <c r="B270" s="97" t="str">
        <f>IF(직접데이타입력!$E275="1",직접데이타입력!$K275," ")</f>
        <v xml:space="preserve"> </v>
      </c>
      <c r="C270" s="97" t="str">
        <f>IF(직접데이타입력!$E275="2",직접데이타입력!$K275," ")</f>
        <v xml:space="preserve"> </v>
      </c>
      <c r="D270" s="97" t="str">
        <f>IF(직접데이타입력!$E275="3",직접데이타입력!$K275," ")</f>
        <v xml:space="preserve"> </v>
      </c>
      <c r="E270" s="97" t="str">
        <f>IF(직접데이타입력!$E275="4",직접데이타입력!$K275," ")</f>
        <v xml:space="preserve"> </v>
      </c>
      <c r="F270" s="97" t="str">
        <f>IF(직접데이타입력!$E275="5",직접데이타입력!$K275," ")</f>
        <v xml:space="preserve"> </v>
      </c>
      <c r="G270" s="97" t="str">
        <f>IF(직접데이타입력!$E275="6",직접데이타입력!$K275," ")</f>
        <v xml:space="preserve"> </v>
      </c>
      <c r="H270" s="97" t="str">
        <f>IF(직접데이타입력!$E275="7",직접데이타입력!$K275," ")</f>
        <v xml:space="preserve"> </v>
      </c>
      <c r="I270" s="97" t="str">
        <f>IF(직접데이타입력!$E275="8",직접데이타입력!$K275," ")</f>
        <v xml:space="preserve"> </v>
      </c>
      <c r="J270" s="97" t="str">
        <f>IF(직접데이타입력!$E275="9",직접데이타입력!$K275," ")</f>
        <v xml:space="preserve"> </v>
      </c>
      <c r="K270" s="97" t="str">
        <f>IF(직접데이타입력!$E275="10",직접데이타입력!$K275," ")</f>
        <v xml:space="preserve"> </v>
      </c>
      <c r="L270" s="97" t="str">
        <f>IF(직접데이타입력!$E275="11",직접데이타입력!$K275," ")</f>
        <v xml:space="preserve"> </v>
      </c>
      <c r="M270" s="97" t="str">
        <f>IF(직접데이타입력!$E275="12",직접데이타입력!$K275," ")</f>
        <v xml:space="preserve"> </v>
      </c>
      <c r="N270" s="97" t="str">
        <f>IF(직접데이타입력!$E275="13",직접데이타입력!$K275," ")</f>
        <v xml:space="preserve"> </v>
      </c>
      <c r="O270" s="97" t="str">
        <f>IF(직접데이타입력!$E275="14",직접데이타입력!$K275," ")</f>
        <v xml:space="preserve"> </v>
      </c>
      <c r="P270" s="97" t="str">
        <f>IF(직접데이타입력!$E275="15",직접데이타입력!$K275," ")</f>
        <v xml:space="preserve"> </v>
      </c>
    </row>
    <row r="271" spans="1:16" ht="11.25" customHeight="1">
      <c r="A271" s="96">
        <f t="shared" si="4"/>
        <v>270</v>
      </c>
      <c r="B271" s="97" t="str">
        <f>IF(직접데이타입력!$E276="1",직접데이타입력!$K276," ")</f>
        <v xml:space="preserve"> </v>
      </c>
      <c r="C271" s="97" t="str">
        <f>IF(직접데이타입력!$E276="2",직접데이타입력!$K276," ")</f>
        <v xml:space="preserve"> </v>
      </c>
      <c r="D271" s="97" t="str">
        <f>IF(직접데이타입력!$E276="3",직접데이타입력!$K276," ")</f>
        <v xml:space="preserve"> </v>
      </c>
      <c r="E271" s="97" t="str">
        <f>IF(직접데이타입력!$E276="4",직접데이타입력!$K276," ")</f>
        <v xml:space="preserve"> </v>
      </c>
      <c r="F271" s="97" t="str">
        <f>IF(직접데이타입력!$E276="5",직접데이타입력!$K276," ")</f>
        <v xml:space="preserve"> </v>
      </c>
      <c r="G271" s="97" t="str">
        <f>IF(직접데이타입력!$E276="6",직접데이타입력!$K276," ")</f>
        <v xml:space="preserve"> </v>
      </c>
      <c r="H271" s="97" t="str">
        <f>IF(직접데이타입력!$E276="7",직접데이타입력!$K276," ")</f>
        <v xml:space="preserve"> </v>
      </c>
      <c r="I271" s="97" t="str">
        <f>IF(직접데이타입력!$E276="8",직접데이타입력!$K276," ")</f>
        <v xml:space="preserve"> </v>
      </c>
      <c r="J271" s="97" t="str">
        <f>IF(직접데이타입력!$E276="9",직접데이타입력!$K276," ")</f>
        <v xml:space="preserve"> </v>
      </c>
      <c r="K271" s="97" t="str">
        <f>IF(직접데이타입력!$E276="10",직접데이타입력!$K276," ")</f>
        <v xml:space="preserve"> </v>
      </c>
      <c r="L271" s="97" t="str">
        <f>IF(직접데이타입력!$E276="11",직접데이타입력!$K276," ")</f>
        <v xml:space="preserve"> </v>
      </c>
      <c r="M271" s="97" t="str">
        <f>IF(직접데이타입력!$E276="12",직접데이타입력!$K276," ")</f>
        <v xml:space="preserve"> </v>
      </c>
      <c r="N271" s="97" t="str">
        <f>IF(직접데이타입력!$E276="13",직접데이타입력!$K276," ")</f>
        <v xml:space="preserve"> </v>
      </c>
      <c r="O271" s="97" t="str">
        <f>IF(직접데이타입력!$E276="14",직접데이타입력!$K276," ")</f>
        <v xml:space="preserve"> </v>
      </c>
      <c r="P271" s="97" t="str">
        <f>IF(직접데이타입력!$E276="15",직접데이타입력!$K276," ")</f>
        <v xml:space="preserve"> </v>
      </c>
    </row>
    <row r="272" spans="1:16" ht="11.25" customHeight="1">
      <c r="A272" s="96">
        <f t="shared" si="4"/>
        <v>271</v>
      </c>
      <c r="B272" s="97" t="str">
        <f>IF(직접데이타입력!$E277="1",직접데이타입력!$K277," ")</f>
        <v xml:space="preserve"> </v>
      </c>
      <c r="C272" s="97" t="str">
        <f>IF(직접데이타입력!$E277="2",직접데이타입력!$K277," ")</f>
        <v xml:space="preserve"> </v>
      </c>
      <c r="D272" s="97" t="str">
        <f>IF(직접데이타입력!$E277="3",직접데이타입력!$K277," ")</f>
        <v xml:space="preserve"> </v>
      </c>
      <c r="E272" s="97" t="str">
        <f>IF(직접데이타입력!$E277="4",직접데이타입력!$K277," ")</f>
        <v xml:space="preserve"> </v>
      </c>
      <c r="F272" s="97" t="str">
        <f>IF(직접데이타입력!$E277="5",직접데이타입력!$K277," ")</f>
        <v xml:space="preserve"> </v>
      </c>
      <c r="G272" s="97" t="str">
        <f>IF(직접데이타입력!$E277="6",직접데이타입력!$K277," ")</f>
        <v xml:space="preserve"> </v>
      </c>
      <c r="H272" s="97" t="str">
        <f>IF(직접데이타입력!$E277="7",직접데이타입력!$K277," ")</f>
        <v xml:space="preserve"> </v>
      </c>
      <c r="I272" s="97" t="str">
        <f>IF(직접데이타입력!$E277="8",직접데이타입력!$K277," ")</f>
        <v xml:space="preserve"> </v>
      </c>
      <c r="J272" s="97" t="str">
        <f>IF(직접데이타입력!$E277="9",직접데이타입력!$K277," ")</f>
        <v xml:space="preserve"> </v>
      </c>
      <c r="K272" s="97" t="str">
        <f>IF(직접데이타입력!$E277="10",직접데이타입력!$K277," ")</f>
        <v xml:space="preserve"> </v>
      </c>
      <c r="L272" s="97" t="str">
        <f>IF(직접데이타입력!$E277="11",직접데이타입력!$K277," ")</f>
        <v xml:space="preserve"> </v>
      </c>
      <c r="M272" s="97" t="str">
        <f>IF(직접데이타입력!$E277="12",직접데이타입력!$K277," ")</f>
        <v xml:space="preserve"> </v>
      </c>
      <c r="N272" s="97" t="str">
        <f>IF(직접데이타입력!$E277="13",직접데이타입력!$K277," ")</f>
        <v xml:space="preserve"> </v>
      </c>
      <c r="O272" s="97" t="str">
        <f>IF(직접데이타입력!$E277="14",직접데이타입력!$K277," ")</f>
        <v xml:space="preserve"> </v>
      </c>
      <c r="P272" s="97" t="str">
        <f>IF(직접데이타입력!$E277="15",직접데이타입력!$K277," ")</f>
        <v xml:space="preserve"> </v>
      </c>
    </row>
    <row r="273" spans="1:16" ht="11.25" customHeight="1">
      <c r="A273" s="96">
        <f t="shared" si="4"/>
        <v>272</v>
      </c>
      <c r="B273" s="97" t="str">
        <f>IF(직접데이타입력!$E278="1",직접데이타입력!$K278," ")</f>
        <v xml:space="preserve"> </v>
      </c>
      <c r="C273" s="97" t="str">
        <f>IF(직접데이타입력!$E278="2",직접데이타입력!$K278," ")</f>
        <v xml:space="preserve"> </v>
      </c>
      <c r="D273" s="97" t="str">
        <f>IF(직접데이타입력!$E278="3",직접데이타입력!$K278," ")</f>
        <v xml:space="preserve"> </v>
      </c>
      <c r="E273" s="97" t="str">
        <f>IF(직접데이타입력!$E278="4",직접데이타입력!$K278," ")</f>
        <v xml:space="preserve"> </v>
      </c>
      <c r="F273" s="97" t="str">
        <f>IF(직접데이타입력!$E278="5",직접데이타입력!$K278," ")</f>
        <v xml:space="preserve"> </v>
      </c>
      <c r="G273" s="97" t="str">
        <f>IF(직접데이타입력!$E278="6",직접데이타입력!$K278," ")</f>
        <v xml:space="preserve"> </v>
      </c>
      <c r="H273" s="97" t="str">
        <f>IF(직접데이타입력!$E278="7",직접데이타입력!$K278," ")</f>
        <v xml:space="preserve"> </v>
      </c>
      <c r="I273" s="97" t="str">
        <f>IF(직접데이타입력!$E278="8",직접데이타입력!$K278," ")</f>
        <v xml:space="preserve"> </v>
      </c>
      <c r="J273" s="97" t="str">
        <f>IF(직접데이타입력!$E278="9",직접데이타입력!$K278," ")</f>
        <v xml:space="preserve"> </v>
      </c>
      <c r="K273" s="97" t="str">
        <f>IF(직접데이타입력!$E278="10",직접데이타입력!$K278," ")</f>
        <v xml:space="preserve"> </v>
      </c>
      <c r="L273" s="97" t="str">
        <f>IF(직접데이타입력!$E278="11",직접데이타입력!$K278," ")</f>
        <v xml:space="preserve"> </v>
      </c>
      <c r="M273" s="97" t="str">
        <f>IF(직접데이타입력!$E278="12",직접데이타입력!$K278," ")</f>
        <v xml:space="preserve"> </v>
      </c>
      <c r="N273" s="97" t="str">
        <f>IF(직접데이타입력!$E278="13",직접데이타입력!$K278," ")</f>
        <v xml:space="preserve"> </v>
      </c>
      <c r="O273" s="97" t="str">
        <f>IF(직접데이타입력!$E278="14",직접데이타입력!$K278," ")</f>
        <v xml:space="preserve"> </v>
      </c>
      <c r="P273" s="97" t="str">
        <f>IF(직접데이타입력!$E278="15",직접데이타입력!$K278," ")</f>
        <v xml:space="preserve"> </v>
      </c>
    </row>
    <row r="274" spans="1:16" ht="11.25" customHeight="1">
      <c r="A274" s="96">
        <f t="shared" si="4"/>
        <v>273</v>
      </c>
      <c r="B274" s="97" t="str">
        <f>IF(직접데이타입력!$E279="1",직접데이타입력!$K279," ")</f>
        <v xml:space="preserve"> </v>
      </c>
      <c r="C274" s="97" t="str">
        <f>IF(직접데이타입력!$E279="2",직접데이타입력!$K279," ")</f>
        <v xml:space="preserve"> </v>
      </c>
      <c r="D274" s="97" t="str">
        <f>IF(직접데이타입력!$E279="3",직접데이타입력!$K279," ")</f>
        <v xml:space="preserve"> </v>
      </c>
      <c r="E274" s="97" t="str">
        <f>IF(직접데이타입력!$E279="4",직접데이타입력!$K279," ")</f>
        <v xml:space="preserve"> </v>
      </c>
      <c r="F274" s="97" t="str">
        <f>IF(직접데이타입력!$E279="5",직접데이타입력!$K279," ")</f>
        <v xml:space="preserve"> </v>
      </c>
      <c r="G274" s="97" t="str">
        <f>IF(직접데이타입력!$E279="6",직접데이타입력!$K279," ")</f>
        <v xml:space="preserve"> </v>
      </c>
      <c r="H274" s="97" t="str">
        <f>IF(직접데이타입력!$E279="7",직접데이타입력!$K279," ")</f>
        <v xml:space="preserve"> </v>
      </c>
      <c r="I274" s="97" t="str">
        <f>IF(직접데이타입력!$E279="8",직접데이타입력!$K279," ")</f>
        <v xml:space="preserve"> </v>
      </c>
      <c r="J274" s="97" t="str">
        <f>IF(직접데이타입력!$E279="9",직접데이타입력!$K279," ")</f>
        <v xml:space="preserve"> </v>
      </c>
      <c r="K274" s="97" t="str">
        <f>IF(직접데이타입력!$E279="10",직접데이타입력!$K279," ")</f>
        <v xml:space="preserve"> </v>
      </c>
      <c r="L274" s="97" t="str">
        <f>IF(직접데이타입력!$E279="11",직접데이타입력!$K279," ")</f>
        <v xml:space="preserve"> </v>
      </c>
      <c r="M274" s="97" t="str">
        <f>IF(직접데이타입력!$E279="12",직접데이타입력!$K279," ")</f>
        <v xml:space="preserve"> </v>
      </c>
      <c r="N274" s="97" t="str">
        <f>IF(직접데이타입력!$E279="13",직접데이타입력!$K279," ")</f>
        <v xml:space="preserve"> </v>
      </c>
      <c r="O274" s="97" t="str">
        <f>IF(직접데이타입력!$E279="14",직접데이타입력!$K279," ")</f>
        <v xml:space="preserve"> </v>
      </c>
      <c r="P274" s="97" t="str">
        <f>IF(직접데이타입력!$E279="15",직접데이타입력!$K279," ")</f>
        <v xml:space="preserve"> </v>
      </c>
    </row>
    <row r="275" spans="1:16" ht="11.25" customHeight="1">
      <c r="A275" s="96">
        <f t="shared" si="4"/>
        <v>274</v>
      </c>
      <c r="B275" s="97" t="str">
        <f>IF(직접데이타입력!$E280="1",직접데이타입력!$K280," ")</f>
        <v xml:space="preserve"> </v>
      </c>
      <c r="C275" s="97" t="str">
        <f>IF(직접데이타입력!$E280="2",직접데이타입력!$K280," ")</f>
        <v xml:space="preserve"> </v>
      </c>
      <c r="D275" s="97" t="str">
        <f>IF(직접데이타입력!$E280="3",직접데이타입력!$K280," ")</f>
        <v xml:space="preserve"> </v>
      </c>
      <c r="E275" s="97" t="str">
        <f>IF(직접데이타입력!$E280="4",직접데이타입력!$K280," ")</f>
        <v xml:space="preserve"> </v>
      </c>
      <c r="F275" s="97" t="str">
        <f>IF(직접데이타입력!$E280="5",직접데이타입력!$K280," ")</f>
        <v xml:space="preserve"> </v>
      </c>
      <c r="G275" s="97" t="str">
        <f>IF(직접데이타입력!$E280="6",직접데이타입력!$K280," ")</f>
        <v xml:space="preserve"> </v>
      </c>
      <c r="H275" s="97" t="str">
        <f>IF(직접데이타입력!$E280="7",직접데이타입력!$K280," ")</f>
        <v xml:space="preserve"> </v>
      </c>
      <c r="I275" s="97" t="str">
        <f>IF(직접데이타입력!$E280="8",직접데이타입력!$K280," ")</f>
        <v xml:space="preserve"> </v>
      </c>
      <c r="J275" s="97" t="str">
        <f>IF(직접데이타입력!$E280="9",직접데이타입력!$K280," ")</f>
        <v xml:space="preserve"> </v>
      </c>
      <c r="K275" s="97" t="str">
        <f>IF(직접데이타입력!$E280="10",직접데이타입력!$K280," ")</f>
        <v xml:space="preserve"> </v>
      </c>
      <c r="L275" s="97" t="str">
        <f>IF(직접데이타입력!$E280="11",직접데이타입력!$K280," ")</f>
        <v xml:space="preserve"> </v>
      </c>
      <c r="M275" s="97" t="str">
        <f>IF(직접데이타입력!$E280="12",직접데이타입력!$K280," ")</f>
        <v xml:space="preserve"> </v>
      </c>
      <c r="N275" s="97" t="str">
        <f>IF(직접데이타입력!$E280="13",직접데이타입력!$K280," ")</f>
        <v xml:space="preserve"> </v>
      </c>
      <c r="O275" s="97" t="str">
        <f>IF(직접데이타입력!$E280="14",직접데이타입력!$K280," ")</f>
        <v xml:space="preserve"> </v>
      </c>
      <c r="P275" s="97" t="str">
        <f>IF(직접데이타입력!$E280="15",직접데이타입력!$K280," ")</f>
        <v xml:space="preserve"> </v>
      </c>
    </row>
    <row r="276" spans="1:16" ht="11.25" customHeight="1">
      <c r="A276" s="96">
        <f t="shared" si="4"/>
        <v>275</v>
      </c>
      <c r="B276" s="97" t="str">
        <f>IF(직접데이타입력!$E281="1",직접데이타입력!$K281," ")</f>
        <v xml:space="preserve"> </v>
      </c>
      <c r="C276" s="97" t="str">
        <f>IF(직접데이타입력!$E281="2",직접데이타입력!$K281," ")</f>
        <v xml:space="preserve"> </v>
      </c>
      <c r="D276" s="97" t="str">
        <f>IF(직접데이타입력!$E281="3",직접데이타입력!$K281," ")</f>
        <v xml:space="preserve"> </v>
      </c>
      <c r="E276" s="97" t="str">
        <f>IF(직접데이타입력!$E281="4",직접데이타입력!$K281," ")</f>
        <v xml:space="preserve"> </v>
      </c>
      <c r="F276" s="97" t="str">
        <f>IF(직접데이타입력!$E281="5",직접데이타입력!$K281," ")</f>
        <v xml:space="preserve"> </v>
      </c>
      <c r="G276" s="97" t="str">
        <f>IF(직접데이타입력!$E281="6",직접데이타입력!$K281," ")</f>
        <v xml:space="preserve"> </v>
      </c>
      <c r="H276" s="97" t="str">
        <f>IF(직접데이타입력!$E281="7",직접데이타입력!$K281," ")</f>
        <v xml:space="preserve"> </v>
      </c>
      <c r="I276" s="97" t="str">
        <f>IF(직접데이타입력!$E281="8",직접데이타입력!$K281," ")</f>
        <v xml:space="preserve"> </v>
      </c>
      <c r="J276" s="97" t="str">
        <f>IF(직접데이타입력!$E281="9",직접데이타입력!$K281," ")</f>
        <v xml:space="preserve"> </v>
      </c>
      <c r="K276" s="97" t="str">
        <f>IF(직접데이타입력!$E281="10",직접데이타입력!$K281," ")</f>
        <v xml:space="preserve"> </v>
      </c>
      <c r="L276" s="97" t="str">
        <f>IF(직접데이타입력!$E281="11",직접데이타입력!$K281," ")</f>
        <v xml:space="preserve"> </v>
      </c>
      <c r="M276" s="97" t="str">
        <f>IF(직접데이타입력!$E281="12",직접데이타입력!$K281," ")</f>
        <v xml:space="preserve"> </v>
      </c>
      <c r="N276" s="97" t="str">
        <f>IF(직접데이타입력!$E281="13",직접데이타입력!$K281," ")</f>
        <v xml:space="preserve"> </v>
      </c>
      <c r="O276" s="97" t="str">
        <f>IF(직접데이타입력!$E281="14",직접데이타입력!$K281," ")</f>
        <v xml:space="preserve"> </v>
      </c>
      <c r="P276" s="97" t="str">
        <f>IF(직접데이타입력!$E281="15",직접데이타입력!$K281," ")</f>
        <v xml:space="preserve"> </v>
      </c>
    </row>
    <row r="277" spans="1:16" ht="11.25" customHeight="1">
      <c r="A277" s="96">
        <f t="shared" si="4"/>
        <v>276</v>
      </c>
      <c r="B277" s="97" t="str">
        <f>IF(직접데이타입력!$E282="1",직접데이타입력!$K282," ")</f>
        <v xml:space="preserve"> </v>
      </c>
      <c r="C277" s="97" t="str">
        <f>IF(직접데이타입력!$E282="2",직접데이타입력!$K282," ")</f>
        <v xml:space="preserve"> </v>
      </c>
      <c r="D277" s="97" t="str">
        <f>IF(직접데이타입력!$E282="3",직접데이타입력!$K282," ")</f>
        <v xml:space="preserve"> </v>
      </c>
      <c r="E277" s="97" t="str">
        <f>IF(직접데이타입력!$E282="4",직접데이타입력!$K282," ")</f>
        <v xml:space="preserve"> </v>
      </c>
      <c r="F277" s="97" t="str">
        <f>IF(직접데이타입력!$E282="5",직접데이타입력!$K282," ")</f>
        <v xml:space="preserve"> </v>
      </c>
      <c r="G277" s="97" t="str">
        <f>IF(직접데이타입력!$E282="6",직접데이타입력!$K282," ")</f>
        <v xml:space="preserve"> </v>
      </c>
      <c r="H277" s="97" t="str">
        <f>IF(직접데이타입력!$E282="7",직접데이타입력!$K282," ")</f>
        <v xml:space="preserve"> </v>
      </c>
      <c r="I277" s="97" t="str">
        <f>IF(직접데이타입력!$E282="8",직접데이타입력!$K282," ")</f>
        <v xml:space="preserve"> </v>
      </c>
      <c r="J277" s="97" t="str">
        <f>IF(직접데이타입력!$E282="9",직접데이타입력!$K282," ")</f>
        <v xml:space="preserve"> </v>
      </c>
      <c r="K277" s="97" t="str">
        <f>IF(직접데이타입력!$E282="10",직접데이타입력!$K282," ")</f>
        <v xml:space="preserve"> </v>
      </c>
      <c r="L277" s="97" t="str">
        <f>IF(직접데이타입력!$E282="11",직접데이타입력!$K282," ")</f>
        <v xml:space="preserve"> </v>
      </c>
      <c r="M277" s="97" t="str">
        <f>IF(직접데이타입력!$E282="12",직접데이타입력!$K282," ")</f>
        <v xml:space="preserve"> </v>
      </c>
      <c r="N277" s="97" t="str">
        <f>IF(직접데이타입력!$E282="13",직접데이타입력!$K282," ")</f>
        <v xml:space="preserve"> </v>
      </c>
      <c r="O277" s="97" t="str">
        <f>IF(직접데이타입력!$E282="14",직접데이타입력!$K282," ")</f>
        <v xml:space="preserve"> </v>
      </c>
      <c r="P277" s="97" t="str">
        <f>IF(직접데이타입력!$E282="15",직접데이타입력!$K282," ")</f>
        <v xml:space="preserve"> </v>
      </c>
    </row>
    <row r="278" spans="1:16" ht="11.25" customHeight="1">
      <c r="A278" s="96">
        <f t="shared" si="4"/>
        <v>277</v>
      </c>
      <c r="B278" s="97" t="str">
        <f>IF(직접데이타입력!$E283="1",직접데이타입력!$K283," ")</f>
        <v xml:space="preserve"> </v>
      </c>
      <c r="C278" s="97" t="str">
        <f>IF(직접데이타입력!$E283="2",직접데이타입력!$K283," ")</f>
        <v xml:space="preserve"> </v>
      </c>
      <c r="D278" s="97" t="str">
        <f>IF(직접데이타입력!$E283="3",직접데이타입력!$K283," ")</f>
        <v xml:space="preserve"> </v>
      </c>
      <c r="E278" s="97" t="str">
        <f>IF(직접데이타입력!$E283="4",직접데이타입력!$K283," ")</f>
        <v xml:space="preserve"> </v>
      </c>
      <c r="F278" s="97" t="str">
        <f>IF(직접데이타입력!$E283="5",직접데이타입력!$K283," ")</f>
        <v xml:space="preserve"> </v>
      </c>
      <c r="G278" s="97" t="str">
        <f>IF(직접데이타입력!$E283="6",직접데이타입력!$K283," ")</f>
        <v xml:space="preserve"> </v>
      </c>
      <c r="H278" s="97" t="str">
        <f>IF(직접데이타입력!$E283="7",직접데이타입력!$K283," ")</f>
        <v xml:space="preserve"> </v>
      </c>
      <c r="I278" s="97" t="str">
        <f>IF(직접데이타입력!$E283="8",직접데이타입력!$K283," ")</f>
        <v xml:space="preserve"> </v>
      </c>
      <c r="J278" s="97" t="str">
        <f>IF(직접데이타입력!$E283="9",직접데이타입력!$K283," ")</f>
        <v xml:space="preserve"> </v>
      </c>
      <c r="K278" s="97" t="str">
        <f>IF(직접데이타입력!$E283="10",직접데이타입력!$K283," ")</f>
        <v xml:space="preserve"> </v>
      </c>
      <c r="L278" s="97" t="str">
        <f>IF(직접데이타입력!$E283="11",직접데이타입력!$K283," ")</f>
        <v xml:space="preserve"> </v>
      </c>
      <c r="M278" s="97" t="str">
        <f>IF(직접데이타입력!$E283="12",직접데이타입력!$K283," ")</f>
        <v xml:space="preserve"> </v>
      </c>
      <c r="N278" s="97" t="str">
        <f>IF(직접데이타입력!$E283="13",직접데이타입력!$K283," ")</f>
        <v xml:space="preserve"> </v>
      </c>
      <c r="O278" s="97" t="str">
        <f>IF(직접데이타입력!$E283="14",직접데이타입력!$K283," ")</f>
        <v xml:space="preserve"> </v>
      </c>
      <c r="P278" s="97" t="str">
        <f>IF(직접데이타입력!$E283="15",직접데이타입력!$K283," ")</f>
        <v xml:space="preserve"> </v>
      </c>
    </row>
    <row r="279" spans="1:16" ht="11.25" customHeight="1">
      <c r="A279" s="96">
        <f t="shared" si="4"/>
        <v>278</v>
      </c>
      <c r="B279" s="97" t="str">
        <f>IF(직접데이타입력!$E284="1",직접데이타입력!$K284," ")</f>
        <v xml:space="preserve"> </v>
      </c>
      <c r="C279" s="97" t="str">
        <f>IF(직접데이타입력!$E284="2",직접데이타입력!$K284," ")</f>
        <v xml:space="preserve"> </v>
      </c>
      <c r="D279" s="97" t="str">
        <f>IF(직접데이타입력!$E284="3",직접데이타입력!$K284," ")</f>
        <v xml:space="preserve"> </v>
      </c>
      <c r="E279" s="97" t="str">
        <f>IF(직접데이타입력!$E284="4",직접데이타입력!$K284," ")</f>
        <v xml:space="preserve"> </v>
      </c>
      <c r="F279" s="97" t="str">
        <f>IF(직접데이타입력!$E284="5",직접데이타입력!$K284," ")</f>
        <v xml:space="preserve"> </v>
      </c>
      <c r="G279" s="97" t="str">
        <f>IF(직접데이타입력!$E284="6",직접데이타입력!$K284," ")</f>
        <v xml:space="preserve"> </v>
      </c>
      <c r="H279" s="97" t="str">
        <f>IF(직접데이타입력!$E284="7",직접데이타입력!$K284," ")</f>
        <v xml:space="preserve"> </v>
      </c>
      <c r="I279" s="97" t="str">
        <f>IF(직접데이타입력!$E284="8",직접데이타입력!$K284," ")</f>
        <v xml:space="preserve"> </v>
      </c>
      <c r="J279" s="97" t="str">
        <f>IF(직접데이타입력!$E284="9",직접데이타입력!$K284," ")</f>
        <v xml:space="preserve"> </v>
      </c>
      <c r="K279" s="97" t="str">
        <f>IF(직접데이타입력!$E284="10",직접데이타입력!$K284," ")</f>
        <v xml:space="preserve"> </v>
      </c>
      <c r="L279" s="97" t="str">
        <f>IF(직접데이타입력!$E284="11",직접데이타입력!$K284," ")</f>
        <v xml:space="preserve"> </v>
      </c>
      <c r="M279" s="97" t="str">
        <f>IF(직접데이타입력!$E284="12",직접데이타입력!$K284," ")</f>
        <v xml:space="preserve"> </v>
      </c>
      <c r="N279" s="97" t="str">
        <f>IF(직접데이타입력!$E284="13",직접데이타입력!$K284," ")</f>
        <v xml:space="preserve"> </v>
      </c>
      <c r="O279" s="97" t="str">
        <f>IF(직접데이타입력!$E284="14",직접데이타입력!$K284," ")</f>
        <v xml:space="preserve"> </v>
      </c>
      <c r="P279" s="97" t="str">
        <f>IF(직접데이타입력!$E284="15",직접데이타입력!$K284," ")</f>
        <v xml:space="preserve"> </v>
      </c>
    </row>
    <row r="280" spans="1:16" ht="11.25" customHeight="1">
      <c r="A280" s="96">
        <f t="shared" si="4"/>
        <v>279</v>
      </c>
      <c r="B280" s="97" t="str">
        <f>IF(직접데이타입력!$E285="1",직접데이타입력!$K285," ")</f>
        <v xml:space="preserve"> </v>
      </c>
      <c r="C280" s="97" t="str">
        <f>IF(직접데이타입력!$E285="2",직접데이타입력!$K285," ")</f>
        <v xml:space="preserve"> </v>
      </c>
      <c r="D280" s="97" t="str">
        <f>IF(직접데이타입력!$E285="3",직접데이타입력!$K285," ")</f>
        <v xml:space="preserve"> </v>
      </c>
      <c r="E280" s="97" t="str">
        <f>IF(직접데이타입력!$E285="4",직접데이타입력!$K285," ")</f>
        <v xml:space="preserve"> </v>
      </c>
      <c r="F280" s="97" t="str">
        <f>IF(직접데이타입력!$E285="5",직접데이타입력!$K285," ")</f>
        <v xml:space="preserve"> </v>
      </c>
      <c r="G280" s="97" t="str">
        <f>IF(직접데이타입력!$E285="6",직접데이타입력!$K285," ")</f>
        <v xml:space="preserve"> </v>
      </c>
      <c r="H280" s="97" t="str">
        <f>IF(직접데이타입력!$E285="7",직접데이타입력!$K285," ")</f>
        <v xml:space="preserve"> </v>
      </c>
      <c r="I280" s="97" t="str">
        <f>IF(직접데이타입력!$E285="8",직접데이타입력!$K285," ")</f>
        <v xml:space="preserve"> </v>
      </c>
      <c r="J280" s="97" t="str">
        <f>IF(직접데이타입력!$E285="9",직접데이타입력!$K285," ")</f>
        <v xml:space="preserve"> </v>
      </c>
      <c r="K280" s="97" t="str">
        <f>IF(직접데이타입력!$E285="10",직접데이타입력!$K285," ")</f>
        <v xml:space="preserve"> </v>
      </c>
      <c r="L280" s="97" t="str">
        <f>IF(직접데이타입력!$E285="11",직접데이타입력!$K285," ")</f>
        <v xml:space="preserve"> </v>
      </c>
      <c r="M280" s="97" t="str">
        <f>IF(직접데이타입력!$E285="12",직접데이타입력!$K285," ")</f>
        <v xml:space="preserve"> </v>
      </c>
      <c r="N280" s="97" t="str">
        <f>IF(직접데이타입력!$E285="13",직접데이타입력!$K285," ")</f>
        <v xml:space="preserve"> </v>
      </c>
      <c r="O280" s="97" t="str">
        <f>IF(직접데이타입력!$E285="14",직접데이타입력!$K285," ")</f>
        <v xml:space="preserve"> </v>
      </c>
      <c r="P280" s="97" t="str">
        <f>IF(직접데이타입력!$E285="15",직접데이타입력!$K285," ")</f>
        <v xml:space="preserve"> </v>
      </c>
    </row>
    <row r="281" spans="1:16" ht="11.25" customHeight="1">
      <c r="A281" s="96">
        <f t="shared" si="4"/>
        <v>280</v>
      </c>
      <c r="B281" s="97" t="str">
        <f>IF(직접데이타입력!$E286="1",직접데이타입력!$K286," ")</f>
        <v xml:space="preserve"> </v>
      </c>
      <c r="C281" s="97" t="str">
        <f>IF(직접데이타입력!$E286="2",직접데이타입력!$K286," ")</f>
        <v xml:space="preserve"> </v>
      </c>
      <c r="D281" s="97" t="str">
        <f>IF(직접데이타입력!$E286="3",직접데이타입력!$K286," ")</f>
        <v xml:space="preserve"> </v>
      </c>
      <c r="E281" s="97" t="str">
        <f>IF(직접데이타입력!$E286="4",직접데이타입력!$K286," ")</f>
        <v xml:space="preserve"> </v>
      </c>
      <c r="F281" s="97" t="str">
        <f>IF(직접데이타입력!$E286="5",직접데이타입력!$K286," ")</f>
        <v xml:space="preserve"> </v>
      </c>
      <c r="G281" s="97" t="str">
        <f>IF(직접데이타입력!$E286="6",직접데이타입력!$K286," ")</f>
        <v xml:space="preserve"> </v>
      </c>
      <c r="H281" s="97" t="str">
        <f>IF(직접데이타입력!$E286="7",직접데이타입력!$K286," ")</f>
        <v xml:space="preserve"> </v>
      </c>
      <c r="I281" s="97" t="str">
        <f>IF(직접데이타입력!$E286="8",직접데이타입력!$K286," ")</f>
        <v xml:space="preserve"> </v>
      </c>
      <c r="J281" s="97" t="str">
        <f>IF(직접데이타입력!$E286="9",직접데이타입력!$K286," ")</f>
        <v xml:space="preserve"> </v>
      </c>
      <c r="K281" s="97" t="str">
        <f>IF(직접데이타입력!$E286="10",직접데이타입력!$K286," ")</f>
        <v xml:space="preserve"> </v>
      </c>
      <c r="L281" s="97" t="str">
        <f>IF(직접데이타입력!$E286="11",직접데이타입력!$K286," ")</f>
        <v xml:space="preserve"> </v>
      </c>
      <c r="M281" s="97" t="str">
        <f>IF(직접데이타입력!$E286="12",직접데이타입력!$K286," ")</f>
        <v xml:space="preserve"> </v>
      </c>
      <c r="N281" s="97" t="str">
        <f>IF(직접데이타입력!$E286="13",직접데이타입력!$K286," ")</f>
        <v xml:space="preserve"> </v>
      </c>
      <c r="O281" s="97" t="str">
        <f>IF(직접데이타입력!$E286="14",직접데이타입력!$K286," ")</f>
        <v xml:space="preserve"> </v>
      </c>
      <c r="P281" s="97" t="str">
        <f>IF(직접데이타입력!$E286="15",직접데이타입력!$K286," ")</f>
        <v xml:space="preserve"> </v>
      </c>
    </row>
    <row r="282" spans="1:16" ht="11.25" customHeight="1">
      <c r="A282" s="96">
        <f t="shared" si="4"/>
        <v>281</v>
      </c>
      <c r="B282" s="97" t="str">
        <f>IF(직접데이타입력!$E287="1",직접데이타입력!$K287," ")</f>
        <v xml:space="preserve"> </v>
      </c>
      <c r="C282" s="97" t="str">
        <f>IF(직접데이타입력!$E287="2",직접데이타입력!$K287," ")</f>
        <v xml:space="preserve"> </v>
      </c>
      <c r="D282" s="97" t="str">
        <f>IF(직접데이타입력!$E287="3",직접데이타입력!$K287," ")</f>
        <v xml:space="preserve"> </v>
      </c>
      <c r="E282" s="97" t="str">
        <f>IF(직접데이타입력!$E287="4",직접데이타입력!$K287," ")</f>
        <v xml:space="preserve"> </v>
      </c>
      <c r="F282" s="97" t="str">
        <f>IF(직접데이타입력!$E287="5",직접데이타입력!$K287," ")</f>
        <v xml:space="preserve"> </v>
      </c>
      <c r="G282" s="97" t="str">
        <f>IF(직접데이타입력!$E287="6",직접데이타입력!$K287," ")</f>
        <v xml:space="preserve"> </v>
      </c>
      <c r="H282" s="97" t="str">
        <f>IF(직접데이타입력!$E287="7",직접데이타입력!$K287," ")</f>
        <v xml:space="preserve"> </v>
      </c>
      <c r="I282" s="97" t="str">
        <f>IF(직접데이타입력!$E287="8",직접데이타입력!$K287," ")</f>
        <v xml:space="preserve"> </v>
      </c>
      <c r="J282" s="97" t="str">
        <f>IF(직접데이타입력!$E287="9",직접데이타입력!$K287," ")</f>
        <v xml:space="preserve"> </v>
      </c>
      <c r="K282" s="97" t="str">
        <f>IF(직접데이타입력!$E287="10",직접데이타입력!$K287," ")</f>
        <v xml:space="preserve"> </v>
      </c>
      <c r="L282" s="97" t="str">
        <f>IF(직접데이타입력!$E287="11",직접데이타입력!$K287," ")</f>
        <v xml:space="preserve"> </v>
      </c>
      <c r="M282" s="97" t="str">
        <f>IF(직접데이타입력!$E287="12",직접데이타입력!$K287," ")</f>
        <v xml:space="preserve"> </v>
      </c>
      <c r="N282" s="97" t="str">
        <f>IF(직접데이타입력!$E287="13",직접데이타입력!$K287," ")</f>
        <v xml:space="preserve"> </v>
      </c>
      <c r="O282" s="97" t="str">
        <f>IF(직접데이타입력!$E287="14",직접데이타입력!$K287," ")</f>
        <v xml:space="preserve"> </v>
      </c>
      <c r="P282" s="97" t="str">
        <f>IF(직접데이타입력!$E287="15",직접데이타입력!$K287," ")</f>
        <v xml:space="preserve"> </v>
      </c>
    </row>
    <row r="283" spans="1:16" ht="11.25" customHeight="1">
      <c r="A283" s="96">
        <f t="shared" si="4"/>
        <v>282</v>
      </c>
      <c r="B283" s="97" t="str">
        <f>IF(직접데이타입력!$E288="1",직접데이타입력!$K288," ")</f>
        <v xml:space="preserve"> </v>
      </c>
      <c r="C283" s="97" t="str">
        <f>IF(직접데이타입력!$E288="2",직접데이타입력!$K288," ")</f>
        <v xml:space="preserve"> </v>
      </c>
      <c r="D283" s="97" t="str">
        <f>IF(직접데이타입력!$E288="3",직접데이타입력!$K288," ")</f>
        <v xml:space="preserve"> </v>
      </c>
      <c r="E283" s="97" t="str">
        <f>IF(직접데이타입력!$E288="4",직접데이타입력!$K288," ")</f>
        <v xml:space="preserve"> </v>
      </c>
      <c r="F283" s="97" t="str">
        <f>IF(직접데이타입력!$E288="5",직접데이타입력!$K288," ")</f>
        <v xml:space="preserve"> </v>
      </c>
      <c r="G283" s="97" t="str">
        <f>IF(직접데이타입력!$E288="6",직접데이타입력!$K288," ")</f>
        <v xml:space="preserve"> </v>
      </c>
      <c r="H283" s="97" t="str">
        <f>IF(직접데이타입력!$E288="7",직접데이타입력!$K288," ")</f>
        <v xml:space="preserve"> </v>
      </c>
      <c r="I283" s="97" t="str">
        <f>IF(직접데이타입력!$E288="8",직접데이타입력!$K288," ")</f>
        <v xml:space="preserve"> </v>
      </c>
      <c r="J283" s="97" t="str">
        <f>IF(직접데이타입력!$E288="9",직접데이타입력!$K288," ")</f>
        <v xml:space="preserve"> </v>
      </c>
      <c r="K283" s="97" t="str">
        <f>IF(직접데이타입력!$E288="10",직접데이타입력!$K288," ")</f>
        <v xml:space="preserve"> </v>
      </c>
      <c r="L283" s="97" t="str">
        <f>IF(직접데이타입력!$E288="11",직접데이타입력!$K288," ")</f>
        <v xml:space="preserve"> </v>
      </c>
      <c r="M283" s="97" t="str">
        <f>IF(직접데이타입력!$E288="12",직접데이타입력!$K288," ")</f>
        <v xml:space="preserve"> </v>
      </c>
      <c r="N283" s="97" t="str">
        <f>IF(직접데이타입력!$E288="13",직접데이타입력!$K288," ")</f>
        <v xml:space="preserve"> </v>
      </c>
      <c r="O283" s="97" t="str">
        <f>IF(직접데이타입력!$E288="14",직접데이타입력!$K288," ")</f>
        <v xml:space="preserve"> </v>
      </c>
      <c r="P283" s="97" t="str">
        <f>IF(직접데이타입력!$E288="15",직접데이타입력!$K288," ")</f>
        <v xml:space="preserve"> </v>
      </c>
    </row>
    <row r="284" spans="1:16" ht="11.25" customHeight="1">
      <c r="A284" s="96">
        <f t="shared" si="4"/>
        <v>283</v>
      </c>
      <c r="B284" s="97" t="str">
        <f>IF(직접데이타입력!$E289="1",직접데이타입력!$K289," ")</f>
        <v xml:space="preserve"> </v>
      </c>
      <c r="C284" s="97" t="str">
        <f>IF(직접데이타입력!$E289="2",직접데이타입력!$K289," ")</f>
        <v xml:space="preserve"> </v>
      </c>
      <c r="D284" s="97" t="str">
        <f>IF(직접데이타입력!$E289="3",직접데이타입력!$K289," ")</f>
        <v xml:space="preserve"> </v>
      </c>
      <c r="E284" s="97" t="str">
        <f>IF(직접데이타입력!$E289="4",직접데이타입력!$K289," ")</f>
        <v xml:space="preserve"> </v>
      </c>
      <c r="F284" s="97" t="str">
        <f>IF(직접데이타입력!$E289="5",직접데이타입력!$K289," ")</f>
        <v xml:space="preserve"> </v>
      </c>
      <c r="G284" s="97" t="str">
        <f>IF(직접데이타입력!$E289="6",직접데이타입력!$K289," ")</f>
        <v xml:space="preserve"> </v>
      </c>
      <c r="H284" s="97" t="str">
        <f>IF(직접데이타입력!$E289="7",직접데이타입력!$K289," ")</f>
        <v xml:space="preserve"> </v>
      </c>
      <c r="I284" s="97" t="str">
        <f>IF(직접데이타입력!$E289="8",직접데이타입력!$K289," ")</f>
        <v xml:space="preserve"> </v>
      </c>
      <c r="J284" s="97" t="str">
        <f>IF(직접데이타입력!$E289="9",직접데이타입력!$K289," ")</f>
        <v xml:space="preserve"> </v>
      </c>
      <c r="K284" s="97" t="str">
        <f>IF(직접데이타입력!$E289="10",직접데이타입력!$K289," ")</f>
        <v xml:space="preserve"> </v>
      </c>
      <c r="L284" s="97" t="str">
        <f>IF(직접데이타입력!$E289="11",직접데이타입력!$K289," ")</f>
        <v xml:space="preserve"> </v>
      </c>
      <c r="M284" s="97" t="str">
        <f>IF(직접데이타입력!$E289="12",직접데이타입력!$K289," ")</f>
        <v xml:space="preserve"> </v>
      </c>
      <c r="N284" s="97" t="str">
        <f>IF(직접데이타입력!$E289="13",직접데이타입력!$K289," ")</f>
        <v xml:space="preserve"> </v>
      </c>
      <c r="O284" s="97" t="str">
        <f>IF(직접데이타입력!$E289="14",직접데이타입력!$K289," ")</f>
        <v xml:space="preserve"> </v>
      </c>
      <c r="P284" s="97" t="str">
        <f>IF(직접데이타입력!$E289="15",직접데이타입력!$K289," ")</f>
        <v xml:space="preserve"> </v>
      </c>
    </row>
    <row r="285" spans="1:16" ht="11.25" customHeight="1">
      <c r="A285" s="96">
        <f t="shared" si="4"/>
        <v>284</v>
      </c>
      <c r="B285" s="97" t="str">
        <f>IF(직접데이타입력!$E290="1",직접데이타입력!$K290," ")</f>
        <v xml:space="preserve"> </v>
      </c>
      <c r="C285" s="97" t="str">
        <f>IF(직접데이타입력!$E290="2",직접데이타입력!$K290," ")</f>
        <v xml:space="preserve"> </v>
      </c>
      <c r="D285" s="97" t="str">
        <f>IF(직접데이타입력!$E290="3",직접데이타입력!$K290," ")</f>
        <v xml:space="preserve"> </v>
      </c>
      <c r="E285" s="97" t="str">
        <f>IF(직접데이타입력!$E290="4",직접데이타입력!$K290," ")</f>
        <v xml:space="preserve"> </v>
      </c>
      <c r="F285" s="97" t="str">
        <f>IF(직접데이타입력!$E290="5",직접데이타입력!$K290," ")</f>
        <v xml:space="preserve"> </v>
      </c>
      <c r="G285" s="97" t="str">
        <f>IF(직접데이타입력!$E290="6",직접데이타입력!$K290," ")</f>
        <v xml:space="preserve"> </v>
      </c>
      <c r="H285" s="97" t="str">
        <f>IF(직접데이타입력!$E290="7",직접데이타입력!$K290," ")</f>
        <v xml:space="preserve"> </v>
      </c>
      <c r="I285" s="97" t="str">
        <f>IF(직접데이타입력!$E290="8",직접데이타입력!$K290," ")</f>
        <v xml:space="preserve"> </v>
      </c>
      <c r="J285" s="97" t="str">
        <f>IF(직접데이타입력!$E290="9",직접데이타입력!$K290," ")</f>
        <v xml:space="preserve"> </v>
      </c>
      <c r="K285" s="97" t="str">
        <f>IF(직접데이타입력!$E290="10",직접데이타입력!$K290," ")</f>
        <v xml:space="preserve"> </v>
      </c>
      <c r="L285" s="97" t="str">
        <f>IF(직접데이타입력!$E290="11",직접데이타입력!$K290," ")</f>
        <v xml:space="preserve"> </v>
      </c>
      <c r="M285" s="97" t="str">
        <f>IF(직접데이타입력!$E290="12",직접데이타입력!$K290," ")</f>
        <v xml:space="preserve"> </v>
      </c>
      <c r="N285" s="97" t="str">
        <f>IF(직접데이타입력!$E290="13",직접데이타입력!$K290," ")</f>
        <v xml:space="preserve"> </v>
      </c>
      <c r="O285" s="97" t="str">
        <f>IF(직접데이타입력!$E290="14",직접데이타입력!$K290," ")</f>
        <v xml:space="preserve"> </v>
      </c>
      <c r="P285" s="97" t="str">
        <f>IF(직접데이타입력!$E290="15",직접데이타입력!$K290," ")</f>
        <v xml:space="preserve"> </v>
      </c>
    </row>
    <row r="286" spans="1:16" ht="11.25" customHeight="1">
      <c r="A286" s="96">
        <f t="shared" si="4"/>
        <v>285</v>
      </c>
      <c r="B286" s="97" t="str">
        <f>IF(직접데이타입력!$E291="1",직접데이타입력!$K291," ")</f>
        <v xml:space="preserve"> </v>
      </c>
      <c r="C286" s="97" t="str">
        <f>IF(직접데이타입력!$E291="2",직접데이타입력!$K291," ")</f>
        <v xml:space="preserve"> </v>
      </c>
      <c r="D286" s="97" t="str">
        <f>IF(직접데이타입력!$E291="3",직접데이타입력!$K291," ")</f>
        <v xml:space="preserve"> </v>
      </c>
      <c r="E286" s="97" t="str">
        <f>IF(직접데이타입력!$E291="4",직접데이타입력!$K291," ")</f>
        <v xml:space="preserve"> </v>
      </c>
      <c r="F286" s="97" t="str">
        <f>IF(직접데이타입력!$E291="5",직접데이타입력!$K291," ")</f>
        <v xml:space="preserve"> </v>
      </c>
      <c r="G286" s="97" t="str">
        <f>IF(직접데이타입력!$E291="6",직접데이타입력!$K291," ")</f>
        <v xml:space="preserve"> </v>
      </c>
      <c r="H286" s="97" t="str">
        <f>IF(직접데이타입력!$E291="7",직접데이타입력!$K291," ")</f>
        <v xml:space="preserve"> </v>
      </c>
      <c r="I286" s="97" t="str">
        <f>IF(직접데이타입력!$E291="8",직접데이타입력!$K291," ")</f>
        <v xml:space="preserve"> </v>
      </c>
      <c r="J286" s="97" t="str">
        <f>IF(직접데이타입력!$E291="9",직접데이타입력!$K291," ")</f>
        <v xml:space="preserve"> </v>
      </c>
      <c r="K286" s="97" t="str">
        <f>IF(직접데이타입력!$E291="10",직접데이타입력!$K291," ")</f>
        <v xml:space="preserve"> </v>
      </c>
      <c r="L286" s="97" t="str">
        <f>IF(직접데이타입력!$E291="11",직접데이타입력!$K291," ")</f>
        <v xml:space="preserve"> </v>
      </c>
      <c r="M286" s="97" t="str">
        <f>IF(직접데이타입력!$E291="12",직접데이타입력!$K291," ")</f>
        <v xml:space="preserve"> </v>
      </c>
      <c r="N286" s="97" t="str">
        <f>IF(직접데이타입력!$E291="13",직접데이타입력!$K291," ")</f>
        <v xml:space="preserve"> </v>
      </c>
      <c r="O286" s="97" t="str">
        <f>IF(직접데이타입력!$E291="14",직접데이타입력!$K291," ")</f>
        <v xml:space="preserve"> </v>
      </c>
      <c r="P286" s="97" t="str">
        <f>IF(직접데이타입력!$E291="15",직접데이타입력!$K291," ")</f>
        <v xml:space="preserve"> </v>
      </c>
    </row>
    <row r="287" spans="1:16" ht="11.25" customHeight="1">
      <c r="A287" s="96">
        <f t="shared" si="4"/>
        <v>286</v>
      </c>
      <c r="B287" s="97" t="str">
        <f>IF(직접데이타입력!$E292="1",직접데이타입력!$K292," ")</f>
        <v xml:space="preserve"> </v>
      </c>
      <c r="C287" s="97" t="str">
        <f>IF(직접데이타입력!$E292="2",직접데이타입력!$K292," ")</f>
        <v xml:space="preserve"> </v>
      </c>
      <c r="D287" s="97" t="str">
        <f>IF(직접데이타입력!$E292="3",직접데이타입력!$K292," ")</f>
        <v xml:space="preserve"> </v>
      </c>
      <c r="E287" s="97" t="str">
        <f>IF(직접데이타입력!$E292="4",직접데이타입력!$K292," ")</f>
        <v xml:space="preserve"> </v>
      </c>
      <c r="F287" s="97" t="str">
        <f>IF(직접데이타입력!$E292="5",직접데이타입력!$K292," ")</f>
        <v xml:space="preserve"> </v>
      </c>
      <c r="G287" s="97" t="str">
        <f>IF(직접데이타입력!$E292="6",직접데이타입력!$K292," ")</f>
        <v xml:space="preserve"> </v>
      </c>
      <c r="H287" s="97" t="str">
        <f>IF(직접데이타입력!$E292="7",직접데이타입력!$K292," ")</f>
        <v xml:space="preserve"> </v>
      </c>
      <c r="I287" s="97" t="str">
        <f>IF(직접데이타입력!$E292="8",직접데이타입력!$K292," ")</f>
        <v xml:space="preserve"> </v>
      </c>
      <c r="J287" s="97" t="str">
        <f>IF(직접데이타입력!$E292="9",직접데이타입력!$K292," ")</f>
        <v xml:space="preserve"> </v>
      </c>
      <c r="K287" s="97" t="str">
        <f>IF(직접데이타입력!$E292="10",직접데이타입력!$K292," ")</f>
        <v xml:space="preserve"> </v>
      </c>
      <c r="L287" s="97" t="str">
        <f>IF(직접데이타입력!$E292="11",직접데이타입력!$K292," ")</f>
        <v xml:space="preserve"> </v>
      </c>
      <c r="M287" s="97" t="str">
        <f>IF(직접데이타입력!$E292="12",직접데이타입력!$K292," ")</f>
        <v xml:space="preserve"> </v>
      </c>
      <c r="N287" s="97" t="str">
        <f>IF(직접데이타입력!$E292="13",직접데이타입력!$K292," ")</f>
        <v xml:space="preserve"> </v>
      </c>
      <c r="O287" s="97" t="str">
        <f>IF(직접데이타입력!$E292="14",직접데이타입력!$K292," ")</f>
        <v xml:space="preserve"> </v>
      </c>
      <c r="P287" s="97" t="str">
        <f>IF(직접데이타입력!$E292="15",직접데이타입력!$K292," ")</f>
        <v xml:space="preserve"> </v>
      </c>
    </row>
    <row r="288" spans="1:16" ht="11.25" customHeight="1">
      <c r="A288" s="96">
        <f t="shared" si="4"/>
        <v>287</v>
      </c>
      <c r="B288" s="97" t="str">
        <f>IF(직접데이타입력!$E293="1",직접데이타입력!$K293," ")</f>
        <v xml:space="preserve"> </v>
      </c>
      <c r="C288" s="97" t="str">
        <f>IF(직접데이타입력!$E293="2",직접데이타입력!$K293," ")</f>
        <v xml:space="preserve"> </v>
      </c>
      <c r="D288" s="97" t="str">
        <f>IF(직접데이타입력!$E293="3",직접데이타입력!$K293," ")</f>
        <v xml:space="preserve"> </v>
      </c>
      <c r="E288" s="97" t="str">
        <f>IF(직접데이타입력!$E293="4",직접데이타입력!$K293," ")</f>
        <v xml:space="preserve"> </v>
      </c>
      <c r="F288" s="97" t="str">
        <f>IF(직접데이타입력!$E293="5",직접데이타입력!$K293," ")</f>
        <v xml:space="preserve"> </v>
      </c>
      <c r="G288" s="97" t="str">
        <f>IF(직접데이타입력!$E293="6",직접데이타입력!$K293," ")</f>
        <v xml:space="preserve"> </v>
      </c>
      <c r="H288" s="97" t="str">
        <f>IF(직접데이타입력!$E293="7",직접데이타입력!$K293," ")</f>
        <v xml:space="preserve"> </v>
      </c>
      <c r="I288" s="97" t="str">
        <f>IF(직접데이타입력!$E293="8",직접데이타입력!$K293," ")</f>
        <v xml:space="preserve"> </v>
      </c>
      <c r="J288" s="97" t="str">
        <f>IF(직접데이타입력!$E293="9",직접데이타입력!$K293," ")</f>
        <v xml:space="preserve"> </v>
      </c>
      <c r="K288" s="97" t="str">
        <f>IF(직접데이타입력!$E293="10",직접데이타입력!$K293," ")</f>
        <v xml:space="preserve"> </v>
      </c>
      <c r="L288" s="97" t="str">
        <f>IF(직접데이타입력!$E293="11",직접데이타입력!$K293," ")</f>
        <v xml:space="preserve"> </v>
      </c>
      <c r="M288" s="97" t="str">
        <f>IF(직접데이타입력!$E293="12",직접데이타입력!$K293," ")</f>
        <v xml:space="preserve"> </v>
      </c>
      <c r="N288" s="97" t="str">
        <f>IF(직접데이타입력!$E293="13",직접데이타입력!$K293," ")</f>
        <v xml:space="preserve"> </v>
      </c>
      <c r="O288" s="97" t="str">
        <f>IF(직접데이타입력!$E293="14",직접데이타입력!$K293," ")</f>
        <v xml:space="preserve"> </v>
      </c>
      <c r="P288" s="97" t="str">
        <f>IF(직접데이타입력!$E293="15",직접데이타입력!$K293," ")</f>
        <v xml:space="preserve"> </v>
      </c>
    </row>
    <row r="289" spans="1:17" ht="11.25" customHeight="1">
      <c r="A289" s="96">
        <f t="shared" si="4"/>
        <v>288</v>
      </c>
      <c r="B289" s="97" t="str">
        <f>IF(직접데이타입력!$E294="1",직접데이타입력!$K294," ")</f>
        <v xml:space="preserve"> </v>
      </c>
      <c r="C289" s="97" t="str">
        <f>IF(직접데이타입력!$E294="2",직접데이타입력!$K294," ")</f>
        <v xml:space="preserve"> </v>
      </c>
      <c r="D289" s="97" t="str">
        <f>IF(직접데이타입력!$E294="3",직접데이타입력!$K294," ")</f>
        <v xml:space="preserve"> </v>
      </c>
      <c r="E289" s="97" t="str">
        <f>IF(직접데이타입력!$E294="4",직접데이타입력!$K294," ")</f>
        <v xml:space="preserve"> </v>
      </c>
      <c r="F289" s="97" t="str">
        <f>IF(직접데이타입력!$E294="5",직접데이타입력!$K294," ")</f>
        <v xml:space="preserve"> </v>
      </c>
      <c r="G289" s="97" t="str">
        <f>IF(직접데이타입력!$E294="6",직접데이타입력!$K294," ")</f>
        <v xml:space="preserve"> </v>
      </c>
      <c r="H289" s="97" t="str">
        <f>IF(직접데이타입력!$E294="7",직접데이타입력!$K294," ")</f>
        <v xml:space="preserve"> </v>
      </c>
      <c r="I289" s="97" t="str">
        <f>IF(직접데이타입력!$E294="8",직접데이타입력!$K294," ")</f>
        <v xml:space="preserve"> </v>
      </c>
      <c r="J289" s="97" t="str">
        <f>IF(직접데이타입력!$E294="9",직접데이타입력!$K294," ")</f>
        <v xml:space="preserve"> </v>
      </c>
      <c r="K289" s="97" t="str">
        <f>IF(직접데이타입력!$E294="10",직접데이타입력!$K294," ")</f>
        <v xml:space="preserve"> </v>
      </c>
      <c r="L289" s="97" t="str">
        <f>IF(직접데이타입력!$E294="11",직접데이타입력!$K294," ")</f>
        <v xml:space="preserve"> </v>
      </c>
      <c r="M289" s="97" t="str">
        <f>IF(직접데이타입력!$E294="12",직접데이타입력!$K294," ")</f>
        <v xml:space="preserve"> </v>
      </c>
      <c r="N289" s="97" t="str">
        <f>IF(직접데이타입력!$E294="13",직접데이타입력!$K294," ")</f>
        <v xml:space="preserve"> </v>
      </c>
      <c r="O289" s="97" t="str">
        <f>IF(직접데이타입력!$E294="14",직접데이타입력!$K294," ")</f>
        <v xml:space="preserve"> </v>
      </c>
      <c r="P289" s="97" t="str">
        <f>IF(직접데이타입력!$E294="15",직접데이타입력!$K294," ")</f>
        <v xml:space="preserve"> </v>
      </c>
    </row>
    <row r="290" spans="1:17" ht="11.25" customHeight="1">
      <c r="A290" s="96">
        <f t="shared" si="4"/>
        <v>289</v>
      </c>
      <c r="B290" s="97" t="str">
        <f>IF(직접데이타입력!$E295="1",직접데이타입력!$K295," ")</f>
        <v xml:space="preserve"> </v>
      </c>
      <c r="C290" s="97" t="str">
        <f>IF(직접데이타입력!$E295="2",직접데이타입력!$K295," ")</f>
        <v xml:space="preserve"> </v>
      </c>
      <c r="D290" s="97" t="str">
        <f>IF(직접데이타입력!$E295="3",직접데이타입력!$K295," ")</f>
        <v xml:space="preserve"> </v>
      </c>
      <c r="E290" s="97" t="str">
        <f>IF(직접데이타입력!$E295="4",직접데이타입력!$K295," ")</f>
        <v xml:space="preserve"> </v>
      </c>
      <c r="F290" s="97" t="str">
        <f>IF(직접데이타입력!$E295="5",직접데이타입력!$K295," ")</f>
        <v xml:space="preserve"> </v>
      </c>
      <c r="G290" s="97" t="str">
        <f>IF(직접데이타입력!$E295="6",직접데이타입력!$K295," ")</f>
        <v xml:space="preserve"> </v>
      </c>
      <c r="H290" s="97" t="str">
        <f>IF(직접데이타입력!$E295="7",직접데이타입력!$K295," ")</f>
        <v xml:space="preserve"> </v>
      </c>
      <c r="I290" s="97" t="str">
        <f>IF(직접데이타입력!$E295="8",직접데이타입력!$K295," ")</f>
        <v xml:space="preserve"> </v>
      </c>
      <c r="J290" s="97" t="str">
        <f>IF(직접데이타입력!$E295="9",직접데이타입력!$K295," ")</f>
        <v xml:space="preserve"> </v>
      </c>
      <c r="K290" s="97" t="str">
        <f>IF(직접데이타입력!$E295="10",직접데이타입력!$K295," ")</f>
        <v xml:space="preserve"> </v>
      </c>
      <c r="L290" s="97" t="str">
        <f>IF(직접데이타입력!$E295="11",직접데이타입력!$K295," ")</f>
        <v xml:space="preserve"> </v>
      </c>
      <c r="M290" s="97" t="str">
        <f>IF(직접데이타입력!$E295="12",직접데이타입력!$K295," ")</f>
        <v xml:space="preserve"> </v>
      </c>
      <c r="N290" s="97" t="str">
        <f>IF(직접데이타입력!$E295="13",직접데이타입력!$K295," ")</f>
        <v xml:space="preserve"> </v>
      </c>
      <c r="O290" s="97" t="str">
        <f>IF(직접데이타입력!$E295="14",직접데이타입력!$K295," ")</f>
        <v xml:space="preserve"> </v>
      </c>
      <c r="P290" s="97" t="str">
        <f>IF(직접데이타입력!$E295="15",직접데이타입력!$K295," ")</f>
        <v xml:space="preserve"> </v>
      </c>
    </row>
    <row r="291" spans="1:17" ht="11.25" customHeight="1">
      <c r="A291" s="96">
        <f t="shared" si="4"/>
        <v>290</v>
      </c>
      <c r="B291" s="97" t="str">
        <f>IF(직접데이타입력!$E296="1",직접데이타입력!$K296," ")</f>
        <v xml:space="preserve"> </v>
      </c>
      <c r="C291" s="97" t="str">
        <f>IF(직접데이타입력!$E296="2",직접데이타입력!$K296," ")</f>
        <v xml:space="preserve"> </v>
      </c>
      <c r="D291" s="97" t="str">
        <f>IF(직접데이타입력!$E296="3",직접데이타입력!$K296," ")</f>
        <v xml:space="preserve"> </v>
      </c>
      <c r="E291" s="97" t="str">
        <f>IF(직접데이타입력!$E296="4",직접데이타입력!$K296," ")</f>
        <v xml:space="preserve"> </v>
      </c>
      <c r="F291" s="97" t="str">
        <f>IF(직접데이타입력!$E296="5",직접데이타입력!$K296," ")</f>
        <v xml:space="preserve"> </v>
      </c>
      <c r="G291" s="97" t="str">
        <f>IF(직접데이타입력!$E296="6",직접데이타입력!$K296," ")</f>
        <v xml:space="preserve"> </v>
      </c>
      <c r="H291" s="97" t="str">
        <f>IF(직접데이타입력!$E296="7",직접데이타입력!$K296," ")</f>
        <v xml:space="preserve"> </v>
      </c>
      <c r="I291" s="97" t="str">
        <f>IF(직접데이타입력!$E296="8",직접데이타입력!$K296," ")</f>
        <v xml:space="preserve"> </v>
      </c>
      <c r="J291" s="97" t="str">
        <f>IF(직접데이타입력!$E296="9",직접데이타입력!$K296," ")</f>
        <v xml:space="preserve"> </v>
      </c>
      <c r="K291" s="97" t="str">
        <f>IF(직접데이타입력!$E296="10",직접데이타입력!$K296," ")</f>
        <v xml:space="preserve"> </v>
      </c>
      <c r="L291" s="97" t="str">
        <f>IF(직접데이타입력!$E296="11",직접데이타입력!$K296," ")</f>
        <v xml:space="preserve"> </v>
      </c>
      <c r="M291" s="97" t="str">
        <f>IF(직접데이타입력!$E296="12",직접데이타입력!$K296," ")</f>
        <v xml:space="preserve"> </v>
      </c>
      <c r="N291" s="97" t="str">
        <f>IF(직접데이타입력!$E296="13",직접데이타입력!$K296," ")</f>
        <v xml:space="preserve"> </v>
      </c>
      <c r="O291" s="97" t="str">
        <f>IF(직접데이타입력!$E296="14",직접데이타입력!$K296," ")</f>
        <v xml:space="preserve"> </v>
      </c>
      <c r="P291" s="97" t="str">
        <f>IF(직접데이타입력!$E296="15",직접데이타입력!$K296," ")</f>
        <v xml:space="preserve"> </v>
      </c>
    </row>
    <row r="292" spans="1:17" ht="11.25" customHeight="1">
      <c r="A292" s="96">
        <f t="shared" si="4"/>
        <v>291</v>
      </c>
      <c r="B292" s="97" t="str">
        <f>IF(직접데이타입력!$E297="1",직접데이타입력!$K297," ")</f>
        <v xml:space="preserve"> </v>
      </c>
      <c r="C292" s="97" t="str">
        <f>IF(직접데이타입력!$E297="2",직접데이타입력!$K297," ")</f>
        <v xml:space="preserve"> </v>
      </c>
      <c r="D292" s="97" t="str">
        <f>IF(직접데이타입력!$E297="3",직접데이타입력!$K297," ")</f>
        <v xml:space="preserve"> </v>
      </c>
      <c r="E292" s="97" t="str">
        <f>IF(직접데이타입력!$E297="4",직접데이타입력!$K297," ")</f>
        <v xml:space="preserve"> </v>
      </c>
      <c r="F292" s="97" t="str">
        <f>IF(직접데이타입력!$E297="5",직접데이타입력!$K297," ")</f>
        <v xml:space="preserve"> </v>
      </c>
      <c r="G292" s="97" t="str">
        <f>IF(직접데이타입력!$E297="6",직접데이타입력!$K297," ")</f>
        <v xml:space="preserve"> </v>
      </c>
      <c r="H292" s="97" t="str">
        <f>IF(직접데이타입력!$E297="7",직접데이타입력!$K297," ")</f>
        <v xml:space="preserve"> </v>
      </c>
      <c r="I292" s="97" t="str">
        <f>IF(직접데이타입력!$E297="8",직접데이타입력!$K297," ")</f>
        <v xml:space="preserve"> </v>
      </c>
      <c r="J292" s="97" t="str">
        <f>IF(직접데이타입력!$E297="9",직접데이타입력!$K297," ")</f>
        <v xml:space="preserve"> </v>
      </c>
      <c r="K292" s="97" t="str">
        <f>IF(직접데이타입력!$E297="10",직접데이타입력!$K297," ")</f>
        <v xml:space="preserve"> </v>
      </c>
      <c r="L292" s="97" t="str">
        <f>IF(직접데이타입력!$E297="11",직접데이타입력!$K297," ")</f>
        <v xml:space="preserve"> </v>
      </c>
      <c r="M292" s="97" t="str">
        <f>IF(직접데이타입력!$E297="12",직접데이타입력!$K297," ")</f>
        <v xml:space="preserve"> </v>
      </c>
      <c r="N292" s="97" t="str">
        <f>IF(직접데이타입력!$E297="13",직접데이타입력!$K297," ")</f>
        <v xml:space="preserve"> </v>
      </c>
      <c r="O292" s="97" t="str">
        <f>IF(직접데이타입력!$E297="14",직접데이타입력!$K297," ")</f>
        <v xml:space="preserve"> </v>
      </c>
      <c r="P292" s="97" t="str">
        <f>IF(직접데이타입력!$E297="15",직접데이타입력!$K297," ")</f>
        <v xml:space="preserve"> </v>
      </c>
    </row>
    <row r="293" spans="1:17" ht="11.25" customHeight="1">
      <c r="A293" s="96">
        <f t="shared" si="4"/>
        <v>292</v>
      </c>
      <c r="B293" s="97" t="str">
        <f>IF(직접데이타입력!$E298="1",직접데이타입력!$K298," ")</f>
        <v xml:space="preserve"> </v>
      </c>
      <c r="C293" s="97" t="str">
        <f>IF(직접데이타입력!$E298="2",직접데이타입력!$K298," ")</f>
        <v xml:space="preserve"> </v>
      </c>
      <c r="D293" s="97" t="str">
        <f>IF(직접데이타입력!$E298="3",직접데이타입력!$K298," ")</f>
        <v xml:space="preserve"> </v>
      </c>
      <c r="E293" s="97" t="str">
        <f>IF(직접데이타입력!$E298="4",직접데이타입력!$K298," ")</f>
        <v xml:space="preserve"> </v>
      </c>
      <c r="F293" s="97" t="str">
        <f>IF(직접데이타입력!$E298="5",직접데이타입력!$K298," ")</f>
        <v xml:space="preserve"> </v>
      </c>
      <c r="G293" s="97" t="str">
        <f>IF(직접데이타입력!$E298="6",직접데이타입력!$K298," ")</f>
        <v xml:space="preserve"> </v>
      </c>
      <c r="H293" s="97" t="str">
        <f>IF(직접데이타입력!$E298="7",직접데이타입력!$K298," ")</f>
        <v xml:space="preserve"> </v>
      </c>
      <c r="I293" s="97" t="str">
        <f>IF(직접데이타입력!$E298="8",직접데이타입력!$K298," ")</f>
        <v xml:space="preserve"> </v>
      </c>
      <c r="J293" s="97" t="str">
        <f>IF(직접데이타입력!$E298="9",직접데이타입력!$K298," ")</f>
        <v xml:space="preserve"> </v>
      </c>
      <c r="K293" s="97" t="str">
        <f>IF(직접데이타입력!$E298="10",직접데이타입력!$K298," ")</f>
        <v xml:space="preserve"> </v>
      </c>
      <c r="L293" s="97" t="str">
        <f>IF(직접데이타입력!$E298="11",직접데이타입력!$K298," ")</f>
        <v xml:space="preserve"> </v>
      </c>
      <c r="M293" s="97" t="str">
        <f>IF(직접데이타입력!$E298="12",직접데이타입력!$K298," ")</f>
        <v xml:space="preserve"> </v>
      </c>
      <c r="N293" s="97" t="str">
        <f>IF(직접데이타입력!$E298="13",직접데이타입력!$K298," ")</f>
        <v xml:space="preserve"> </v>
      </c>
      <c r="O293" s="97" t="str">
        <f>IF(직접데이타입력!$E298="14",직접데이타입력!$K298," ")</f>
        <v xml:space="preserve"> </v>
      </c>
      <c r="P293" s="97" t="str">
        <f>IF(직접데이타입력!$E298="15",직접데이타입력!$K298," ")</f>
        <v xml:space="preserve"> </v>
      </c>
    </row>
    <row r="294" spans="1:17" ht="11.25" customHeight="1">
      <c r="A294" s="96">
        <f t="shared" si="4"/>
        <v>293</v>
      </c>
      <c r="B294" s="97" t="str">
        <f>IF(직접데이타입력!$E299="1",직접데이타입력!$K299," ")</f>
        <v xml:space="preserve"> </v>
      </c>
      <c r="C294" s="97" t="str">
        <f>IF(직접데이타입력!$E299="2",직접데이타입력!$K299," ")</f>
        <v xml:space="preserve"> </v>
      </c>
      <c r="D294" s="97" t="str">
        <f>IF(직접데이타입력!$E299="3",직접데이타입력!$K299," ")</f>
        <v xml:space="preserve"> </v>
      </c>
      <c r="E294" s="97" t="str">
        <f>IF(직접데이타입력!$E299="4",직접데이타입력!$K299," ")</f>
        <v xml:space="preserve"> </v>
      </c>
      <c r="F294" s="97" t="str">
        <f>IF(직접데이타입력!$E299="5",직접데이타입력!$K299," ")</f>
        <v xml:space="preserve"> </v>
      </c>
      <c r="G294" s="97" t="str">
        <f>IF(직접데이타입력!$E299="6",직접데이타입력!$K299," ")</f>
        <v xml:space="preserve"> </v>
      </c>
      <c r="H294" s="97" t="str">
        <f>IF(직접데이타입력!$E299="7",직접데이타입력!$K299," ")</f>
        <v xml:space="preserve"> </v>
      </c>
      <c r="I294" s="97" t="str">
        <f>IF(직접데이타입력!$E299="8",직접데이타입력!$K299," ")</f>
        <v xml:space="preserve"> </v>
      </c>
      <c r="J294" s="97" t="str">
        <f>IF(직접데이타입력!$E299="9",직접데이타입력!$K299," ")</f>
        <v xml:space="preserve"> </v>
      </c>
      <c r="K294" s="97" t="str">
        <f>IF(직접데이타입력!$E299="10",직접데이타입력!$K299," ")</f>
        <v xml:space="preserve"> </v>
      </c>
      <c r="L294" s="97" t="str">
        <f>IF(직접데이타입력!$E299="11",직접데이타입력!$K299," ")</f>
        <v xml:space="preserve"> </v>
      </c>
      <c r="M294" s="97" t="str">
        <f>IF(직접데이타입력!$E299="12",직접데이타입력!$K299," ")</f>
        <v xml:space="preserve"> </v>
      </c>
      <c r="N294" s="97" t="str">
        <f>IF(직접데이타입력!$E299="13",직접데이타입력!$K299," ")</f>
        <v xml:space="preserve"> </v>
      </c>
      <c r="O294" s="97" t="str">
        <f>IF(직접데이타입력!$E299="14",직접데이타입력!$K299," ")</f>
        <v xml:space="preserve"> </v>
      </c>
      <c r="P294" s="97" t="str">
        <f>IF(직접데이타입력!$E299="15",직접데이타입력!$K299," ")</f>
        <v xml:space="preserve"> </v>
      </c>
    </row>
    <row r="295" spans="1:17" ht="11.25" customHeight="1">
      <c r="A295" s="96">
        <f t="shared" si="4"/>
        <v>294</v>
      </c>
      <c r="B295" s="97" t="str">
        <f>IF(직접데이타입력!$E300="1",직접데이타입력!$K300," ")</f>
        <v xml:space="preserve"> </v>
      </c>
      <c r="C295" s="97" t="str">
        <f>IF(직접데이타입력!$E300="2",직접데이타입력!$K300," ")</f>
        <v xml:space="preserve"> </v>
      </c>
      <c r="D295" s="97" t="str">
        <f>IF(직접데이타입력!$E300="3",직접데이타입력!$K300," ")</f>
        <v xml:space="preserve"> </v>
      </c>
      <c r="E295" s="97" t="str">
        <f>IF(직접데이타입력!$E300="4",직접데이타입력!$K300," ")</f>
        <v xml:space="preserve"> </v>
      </c>
      <c r="F295" s="97" t="str">
        <f>IF(직접데이타입력!$E300="5",직접데이타입력!$K300," ")</f>
        <v xml:space="preserve"> </v>
      </c>
      <c r="G295" s="97" t="str">
        <f>IF(직접데이타입력!$E300="6",직접데이타입력!$K300," ")</f>
        <v xml:space="preserve"> </v>
      </c>
      <c r="H295" s="97" t="str">
        <f>IF(직접데이타입력!$E300="7",직접데이타입력!$K300," ")</f>
        <v xml:space="preserve"> </v>
      </c>
      <c r="I295" s="97" t="str">
        <f>IF(직접데이타입력!$E300="8",직접데이타입력!$K300," ")</f>
        <v xml:space="preserve"> </v>
      </c>
      <c r="J295" s="97" t="str">
        <f>IF(직접데이타입력!$E300="9",직접데이타입력!$K300," ")</f>
        <v xml:space="preserve"> </v>
      </c>
      <c r="K295" s="97" t="str">
        <f>IF(직접데이타입력!$E300="10",직접데이타입력!$K300," ")</f>
        <v xml:space="preserve"> </v>
      </c>
      <c r="L295" s="97" t="str">
        <f>IF(직접데이타입력!$E300="11",직접데이타입력!$K300," ")</f>
        <v xml:space="preserve"> </v>
      </c>
      <c r="M295" s="97" t="str">
        <f>IF(직접데이타입력!$E300="12",직접데이타입력!$K300," ")</f>
        <v xml:space="preserve"> </v>
      </c>
      <c r="N295" s="97" t="str">
        <f>IF(직접데이타입력!$E300="13",직접데이타입력!$K300," ")</f>
        <v xml:space="preserve"> </v>
      </c>
      <c r="O295" s="97" t="str">
        <f>IF(직접데이타입력!$E300="14",직접데이타입력!$K300," ")</f>
        <v xml:space="preserve"> </v>
      </c>
      <c r="P295" s="97" t="str">
        <f>IF(직접데이타입력!$E300="15",직접데이타입력!$K300," ")</f>
        <v xml:space="preserve"> </v>
      </c>
    </row>
    <row r="296" spans="1:17" ht="11.25" customHeight="1">
      <c r="A296" s="96">
        <f t="shared" si="4"/>
        <v>295</v>
      </c>
      <c r="B296" s="97" t="str">
        <f>IF(직접데이타입력!$E301="1",직접데이타입력!$K301," ")</f>
        <v xml:space="preserve"> </v>
      </c>
      <c r="C296" s="97" t="str">
        <f>IF(직접데이타입력!$E301="2",직접데이타입력!$K301," ")</f>
        <v xml:space="preserve"> </v>
      </c>
      <c r="D296" s="97" t="str">
        <f>IF(직접데이타입력!$E301="3",직접데이타입력!$K301," ")</f>
        <v xml:space="preserve"> </v>
      </c>
      <c r="E296" s="97" t="str">
        <f>IF(직접데이타입력!$E301="4",직접데이타입력!$K301," ")</f>
        <v xml:space="preserve"> </v>
      </c>
      <c r="F296" s="97" t="str">
        <f>IF(직접데이타입력!$E301="5",직접데이타입력!$K301," ")</f>
        <v xml:space="preserve"> </v>
      </c>
      <c r="G296" s="97" t="str">
        <f>IF(직접데이타입력!$E301="6",직접데이타입력!$K301," ")</f>
        <v xml:space="preserve"> </v>
      </c>
      <c r="H296" s="97" t="str">
        <f>IF(직접데이타입력!$E301="7",직접데이타입력!$K301," ")</f>
        <v xml:space="preserve"> </v>
      </c>
      <c r="I296" s="97" t="str">
        <f>IF(직접데이타입력!$E301="8",직접데이타입력!$K301," ")</f>
        <v xml:space="preserve"> </v>
      </c>
      <c r="J296" s="97" t="str">
        <f>IF(직접데이타입력!$E301="9",직접데이타입력!$K301," ")</f>
        <v xml:space="preserve"> </v>
      </c>
      <c r="K296" s="97" t="str">
        <f>IF(직접데이타입력!$E301="10",직접데이타입력!$K301," ")</f>
        <v xml:space="preserve"> </v>
      </c>
      <c r="L296" s="97" t="str">
        <f>IF(직접데이타입력!$E301="11",직접데이타입력!$K301," ")</f>
        <v xml:space="preserve"> </v>
      </c>
      <c r="M296" s="97" t="str">
        <f>IF(직접데이타입력!$E301="12",직접데이타입력!$K301," ")</f>
        <v xml:space="preserve"> </v>
      </c>
      <c r="N296" s="97" t="str">
        <f>IF(직접데이타입력!$E301="13",직접데이타입력!$K301," ")</f>
        <v xml:space="preserve"> </v>
      </c>
      <c r="O296" s="97" t="str">
        <f>IF(직접데이타입력!$E301="14",직접데이타입력!$K301," ")</f>
        <v xml:space="preserve"> </v>
      </c>
      <c r="P296" s="97" t="str">
        <f>IF(직접데이타입력!$E301="15",직접데이타입력!$K301," ")</f>
        <v xml:space="preserve"> </v>
      </c>
    </row>
    <row r="297" spans="1:17" ht="11.25" customHeight="1">
      <c r="A297" s="96">
        <f t="shared" si="4"/>
        <v>296</v>
      </c>
      <c r="B297" s="97" t="str">
        <f>IF(직접데이타입력!$E302="1",직접데이타입력!$K302," ")</f>
        <v xml:space="preserve"> </v>
      </c>
      <c r="C297" s="97" t="str">
        <f>IF(직접데이타입력!$E302="2",직접데이타입력!$K302," ")</f>
        <v xml:space="preserve"> </v>
      </c>
      <c r="D297" s="97" t="str">
        <f>IF(직접데이타입력!$E302="3",직접데이타입력!$K302," ")</f>
        <v xml:space="preserve"> </v>
      </c>
      <c r="E297" s="97" t="str">
        <f>IF(직접데이타입력!$E302="4",직접데이타입력!$K302," ")</f>
        <v xml:space="preserve"> </v>
      </c>
      <c r="F297" s="97" t="str">
        <f>IF(직접데이타입력!$E302="5",직접데이타입력!$K302," ")</f>
        <v xml:space="preserve"> </v>
      </c>
      <c r="G297" s="97" t="str">
        <f>IF(직접데이타입력!$E302="6",직접데이타입력!$K302," ")</f>
        <v xml:space="preserve"> </v>
      </c>
      <c r="H297" s="97" t="str">
        <f>IF(직접데이타입력!$E302="7",직접데이타입력!$K302," ")</f>
        <v xml:space="preserve"> </v>
      </c>
      <c r="I297" s="97" t="str">
        <f>IF(직접데이타입력!$E302="8",직접데이타입력!$K302," ")</f>
        <v xml:space="preserve"> </v>
      </c>
      <c r="J297" s="97" t="str">
        <f>IF(직접데이타입력!$E302="9",직접데이타입력!$K302," ")</f>
        <v xml:space="preserve"> </v>
      </c>
      <c r="K297" s="97" t="str">
        <f>IF(직접데이타입력!$E302="10",직접데이타입력!$K302," ")</f>
        <v xml:space="preserve"> </v>
      </c>
      <c r="L297" s="97" t="str">
        <f>IF(직접데이타입력!$E302="11",직접데이타입력!$K302," ")</f>
        <v xml:space="preserve"> </v>
      </c>
      <c r="M297" s="97" t="str">
        <f>IF(직접데이타입력!$E302="12",직접데이타입력!$K302," ")</f>
        <v xml:space="preserve"> </v>
      </c>
      <c r="N297" s="97" t="str">
        <f>IF(직접데이타입력!$E302="13",직접데이타입력!$K302," ")</f>
        <v xml:space="preserve"> </v>
      </c>
      <c r="O297" s="97" t="str">
        <f>IF(직접데이타입력!$E302="14",직접데이타입력!$K302," ")</f>
        <v xml:space="preserve"> </v>
      </c>
      <c r="P297" s="97" t="str">
        <f>IF(직접데이타입력!$E302="15",직접데이타입력!$K302," ")</f>
        <v xml:space="preserve"> </v>
      </c>
    </row>
    <row r="298" spans="1:17">
      <c r="A298" s="96" t="s">
        <v>5</v>
      </c>
      <c r="B298" s="97">
        <f t="shared" ref="B298:P298" si="5">COUNT(B2:B297)</f>
        <v>9</v>
      </c>
      <c r="C298" s="97">
        <f t="shared" si="5"/>
        <v>0</v>
      </c>
      <c r="D298" s="97">
        <f t="shared" si="5"/>
        <v>4</v>
      </c>
      <c r="E298" s="97">
        <f t="shared" si="5"/>
        <v>0</v>
      </c>
      <c r="F298" s="97">
        <f t="shared" si="5"/>
        <v>22</v>
      </c>
      <c r="G298" s="97">
        <f t="shared" si="5"/>
        <v>0</v>
      </c>
      <c r="H298" s="97">
        <f t="shared" si="5"/>
        <v>0</v>
      </c>
      <c r="I298" s="97">
        <f t="shared" si="5"/>
        <v>1</v>
      </c>
      <c r="J298" s="97">
        <f t="shared" si="5"/>
        <v>0</v>
      </c>
      <c r="K298" s="97">
        <f t="shared" si="5"/>
        <v>0</v>
      </c>
      <c r="L298" s="97">
        <f t="shared" si="5"/>
        <v>0</v>
      </c>
      <c r="M298" s="97">
        <f t="shared" si="5"/>
        <v>0</v>
      </c>
      <c r="N298" s="97">
        <f t="shared" si="5"/>
        <v>0</v>
      </c>
      <c r="O298" s="97">
        <f t="shared" si="5"/>
        <v>0</v>
      </c>
      <c r="P298" s="97">
        <f t="shared" si="5"/>
        <v>0</v>
      </c>
      <c r="Q298" s="28">
        <f>SUM(B298:P298)</f>
        <v>36</v>
      </c>
    </row>
    <row r="299" spans="1:17">
      <c r="A299" s="96" t="s">
        <v>6</v>
      </c>
      <c r="B299" s="97">
        <f t="shared" ref="B299:P299" si="6">SUM(B2:B297)</f>
        <v>0</v>
      </c>
      <c r="C299" s="97">
        <f t="shared" si="6"/>
        <v>0</v>
      </c>
      <c r="D299" s="97">
        <f t="shared" si="6"/>
        <v>3790</v>
      </c>
      <c r="E299" s="97">
        <f t="shared" si="6"/>
        <v>0</v>
      </c>
      <c r="F299" s="97">
        <f t="shared" si="6"/>
        <v>0</v>
      </c>
      <c r="G299" s="97">
        <f t="shared" si="6"/>
        <v>0</v>
      </c>
      <c r="H299" s="97">
        <f t="shared" si="6"/>
        <v>0</v>
      </c>
      <c r="I299" s="97">
        <f t="shared" si="6"/>
        <v>0</v>
      </c>
      <c r="J299" s="97">
        <f t="shared" si="6"/>
        <v>0</v>
      </c>
      <c r="K299" s="97">
        <f t="shared" si="6"/>
        <v>0</v>
      </c>
      <c r="L299" s="97">
        <f t="shared" si="6"/>
        <v>0</v>
      </c>
      <c r="M299" s="97">
        <f t="shared" si="6"/>
        <v>0</v>
      </c>
      <c r="N299" s="97">
        <f t="shared" si="6"/>
        <v>0</v>
      </c>
      <c r="O299" s="97">
        <f t="shared" si="6"/>
        <v>0</v>
      </c>
      <c r="P299" s="97">
        <f t="shared" si="6"/>
        <v>0</v>
      </c>
      <c r="Q299" s="28">
        <f>SUM(B299:P299)</f>
        <v>3790</v>
      </c>
    </row>
  </sheetData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V1651"/>
  <sheetViews>
    <sheetView showZeros="0" view="pageBreakPreview" zoomScale="90" zoomScaleNormal="75" zoomScaleSheetLayoutView="90" workbookViewId="0">
      <pane xSplit="3" ySplit="4" topLeftCell="D25" activePane="bottomRight" state="frozen"/>
      <selection activeCell="J37" sqref="J37"/>
      <selection pane="topRight" activeCell="J37" sqref="J37"/>
      <selection pane="bottomLeft" activeCell="J37" sqref="J37"/>
      <selection pane="bottomRight" activeCell="J37" sqref="J37"/>
    </sheetView>
  </sheetViews>
  <sheetFormatPr defaultRowHeight="24" customHeight="1"/>
  <cols>
    <col min="1" max="1" width="4.109375" style="18" customWidth="1"/>
    <col min="2" max="2" width="11.33203125" style="17" bestFit="1" customWidth="1"/>
    <col min="3" max="3" width="8" style="17" customWidth="1"/>
    <col min="4" max="4" width="7.109375" style="17" bestFit="1" customWidth="1"/>
    <col min="5" max="5" width="8.5546875" style="17" customWidth="1"/>
    <col min="6" max="6" width="5.5546875" style="17" customWidth="1"/>
    <col min="7" max="7" width="37.77734375" style="17" customWidth="1"/>
    <col min="8" max="8" width="23.77734375" style="17" customWidth="1"/>
    <col min="9" max="9" width="10.44140625" style="31" bestFit="1" customWidth="1"/>
    <col min="10" max="21" width="8.88671875" style="17"/>
    <col min="22" max="22" width="32.88671875" style="17" customWidth="1"/>
    <col min="23" max="16384" width="8.88671875" style="17"/>
  </cols>
  <sheetData>
    <row r="1" spans="1:22" s="16" customFormat="1" ht="39.75" customHeight="1">
      <c r="A1" s="254" t="s">
        <v>71</v>
      </c>
      <c r="B1" s="254"/>
      <c r="C1" s="254"/>
      <c r="D1" s="254"/>
      <c r="E1" s="254"/>
      <c r="F1" s="254"/>
      <c r="G1" s="254"/>
      <c r="H1" s="254"/>
      <c r="I1" s="31"/>
      <c r="V1" s="9" t="s">
        <v>43</v>
      </c>
    </row>
    <row r="2" spans="1:22" s="16" customFormat="1" ht="22.5" customHeight="1">
      <c r="A2" s="8" t="str">
        <f>공사명</f>
        <v>만길지구 급경사지 붕괴위험지역 정비사업</v>
      </c>
      <c r="I2" s="31"/>
    </row>
    <row r="3" spans="1:22" s="31" customFormat="1" ht="18" customHeight="1">
      <c r="A3" s="257" t="s">
        <v>23</v>
      </c>
      <c r="B3" s="253" t="s">
        <v>94</v>
      </c>
      <c r="C3" s="253"/>
      <c r="D3" s="255" t="s">
        <v>25</v>
      </c>
      <c r="E3" s="259" t="s">
        <v>95</v>
      </c>
      <c r="F3" s="118"/>
      <c r="G3" s="253" t="s">
        <v>96</v>
      </c>
      <c r="H3" s="253"/>
      <c r="I3" s="251" t="s">
        <v>118</v>
      </c>
    </row>
    <row r="4" spans="1:22" s="31" customFormat="1" ht="18" customHeight="1">
      <c r="A4" s="258"/>
      <c r="B4" s="32" t="s">
        <v>97</v>
      </c>
      <c r="C4" s="32" t="s">
        <v>98</v>
      </c>
      <c r="D4" s="256"/>
      <c r="E4" s="260"/>
      <c r="F4" s="32" t="s">
        <v>99</v>
      </c>
      <c r="G4" s="32" t="s">
        <v>97</v>
      </c>
      <c r="H4" s="32" t="s">
        <v>100</v>
      </c>
      <c r="I4" s="252"/>
    </row>
    <row r="5" spans="1:22" s="31" customFormat="1" ht="23.1" customHeight="1">
      <c r="A5" s="33">
        <f>ROW()-4</f>
        <v>1</v>
      </c>
      <c r="B5" s="34" t="str">
        <f>VLOOKUP($A5,코드,13,FALSE)</f>
        <v>의신면 만길리</v>
      </c>
      <c r="C5" s="35" t="str">
        <f t="shared" ref="C5:C40" si="0">VLOOKUP($A5,코드,3,FALSE)</f>
        <v>산 99 임</v>
      </c>
      <c r="D5" s="34" t="str">
        <f t="shared" ref="D5:D40" si="1">VLOOKUP($A5,코드,11,FALSE)</f>
        <v>임야</v>
      </c>
      <c r="E5" s="36">
        <f t="shared" ref="E5:E40" si="2">VLOOKUP($A5,코드,5,FALSE)</f>
        <v>11204</v>
      </c>
      <c r="F5" s="36">
        <f t="shared" ref="F5:F40" si="3">VLOOKUP($A5,코드,10,FALSE)</f>
        <v>3720</v>
      </c>
      <c r="G5" s="116" t="str">
        <f t="shared" ref="G5:G40" si="4">VLOOKUP($A5,코드,15,FALSE)</f>
        <v>광주시 북구 중흥동  335-39</v>
      </c>
      <c r="H5" s="37" t="str">
        <f t="shared" ref="H5:H40" si="5">VLOOKUP($A5,코드,17,FALSE)</f>
        <v>조명 외 1인</v>
      </c>
      <c r="I5" s="119"/>
      <c r="J5" s="120"/>
    </row>
    <row r="6" spans="1:22" s="31" customFormat="1" ht="23.1" customHeight="1">
      <c r="A6" s="33">
        <f t="shared" ref="A6:A40" si="6">ROW()-4</f>
        <v>2</v>
      </c>
      <c r="B6" s="34" t="str">
        <f t="shared" ref="B6:B40" si="7">VLOOKUP($A6,코드,13,FALSE)</f>
        <v>의신면 만길리</v>
      </c>
      <c r="C6" s="35" t="str">
        <f t="shared" si="0"/>
        <v>산 98 임</v>
      </c>
      <c r="D6" s="34" t="str">
        <f t="shared" si="1"/>
        <v>임야</v>
      </c>
      <c r="E6" s="36">
        <f t="shared" si="2"/>
        <v>12215</v>
      </c>
      <c r="F6" s="36">
        <f t="shared" si="3"/>
        <v>70</v>
      </c>
      <c r="G6" s="116" t="str">
        <f t="shared" si="4"/>
        <v>의신면 만길리 145</v>
      </c>
      <c r="H6" s="37" t="str">
        <f t="shared" si="5"/>
        <v>김 혈영</v>
      </c>
      <c r="I6" s="119"/>
      <c r="J6" s="120"/>
    </row>
    <row r="7" spans="1:22" s="31" customFormat="1" ht="23.1" customHeight="1">
      <c r="A7" s="33">
        <f t="shared" si="6"/>
        <v>3</v>
      </c>
      <c r="B7" s="34" t="str">
        <f t="shared" si="7"/>
        <v/>
      </c>
      <c r="C7" s="35">
        <f t="shared" si="0"/>
        <v>0</v>
      </c>
      <c r="D7" s="34" t="str">
        <f t="shared" si="1"/>
        <v/>
      </c>
      <c r="E7" s="36">
        <f t="shared" si="2"/>
        <v>0</v>
      </c>
      <c r="F7" s="36">
        <f t="shared" si="3"/>
        <v>0</v>
      </c>
      <c r="G7" s="116" t="str">
        <f t="shared" si="4"/>
        <v/>
      </c>
      <c r="H7" s="37">
        <f t="shared" si="5"/>
        <v>0</v>
      </c>
      <c r="I7" s="119"/>
      <c r="J7" s="120"/>
    </row>
    <row r="8" spans="1:22" s="31" customFormat="1" ht="23.1" customHeight="1">
      <c r="A8" s="33">
        <f t="shared" si="6"/>
        <v>4</v>
      </c>
      <c r="B8" s="34" t="str">
        <f t="shared" si="7"/>
        <v/>
      </c>
      <c r="C8" s="35">
        <f t="shared" si="0"/>
        <v>0</v>
      </c>
      <c r="D8" s="34" t="str">
        <f t="shared" si="1"/>
        <v/>
      </c>
      <c r="E8" s="36">
        <f t="shared" si="2"/>
        <v>0</v>
      </c>
      <c r="F8" s="36">
        <f t="shared" si="3"/>
        <v>0</v>
      </c>
      <c r="G8" s="116" t="str">
        <f t="shared" si="4"/>
        <v/>
      </c>
      <c r="H8" s="37">
        <f t="shared" si="5"/>
        <v>0</v>
      </c>
      <c r="I8" s="119"/>
      <c r="J8" s="120"/>
    </row>
    <row r="9" spans="1:22" s="31" customFormat="1" ht="23.1" customHeight="1">
      <c r="A9" s="33">
        <f t="shared" si="6"/>
        <v>5</v>
      </c>
      <c r="B9" s="34" t="str">
        <f t="shared" si="7"/>
        <v/>
      </c>
      <c r="C9" s="35">
        <f t="shared" si="0"/>
        <v>0</v>
      </c>
      <c r="D9" s="34" t="str">
        <f t="shared" si="1"/>
        <v/>
      </c>
      <c r="E9" s="36">
        <f t="shared" si="2"/>
        <v>0</v>
      </c>
      <c r="F9" s="36">
        <f t="shared" si="3"/>
        <v>0</v>
      </c>
      <c r="G9" s="116" t="str">
        <f t="shared" si="4"/>
        <v/>
      </c>
      <c r="H9" s="37">
        <f t="shared" si="5"/>
        <v>0</v>
      </c>
      <c r="I9" s="119"/>
      <c r="J9" s="120"/>
    </row>
    <row r="10" spans="1:22" s="31" customFormat="1" ht="23.1" customHeight="1">
      <c r="A10" s="33">
        <f t="shared" si="6"/>
        <v>6</v>
      </c>
      <c r="B10" s="34" t="str">
        <f t="shared" si="7"/>
        <v/>
      </c>
      <c r="C10" s="35">
        <f t="shared" si="0"/>
        <v>0</v>
      </c>
      <c r="D10" s="34" t="str">
        <f t="shared" si="1"/>
        <v/>
      </c>
      <c r="E10" s="36">
        <f t="shared" si="2"/>
        <v>0</v>
      </c>
      <c r="F10" s="36">
        <f t="shared" si="3"/>
        <v>0</v>
      </c>
      <c r="G10" s="116" t="str">
        <f t="shared" si="4"/>
        <v/>
      </c>
      <c r="H10" s="37">
        <f t="shared" si="5"/>
        <v>0</v>
      </c>
      <c r="I10" s="119"/>
      <c r="J10" s="120"/>
    </row>
    <row r="11" spans="1:22" s="31" customFormat="1" ht="23.1" customHeight="1">
      <c r="A11" s="33">
        <f t="shared" si="6"/>
        <v>7</v>
      </c>
      <c r="B11" s="34" t="str">
        <f t="shared" si="7"/>
        <v/>
      </c>
      <c r="C11" s="35">
        <f t="shared" si="0"/>
        <v>0</v>
      </c>
      <c r="D11" s="34" t="str">
        <f t="shared" si="1"/>
        <v/>
      </c>
      <c r="E11" s="36">
        <f t="shared" si="2"/>
        <v>0</v>
      </c>
      <c r="F11" s="36">
        <f t="shared" si="3"/>
        <v>0</v>
      </c>
      <c r="G11" s="116" t="str">
        <f t="shared" si="4"/>
        <v/>
      </c>
      <c r="H11" s="37">
        <f t="shared" si="5"/>
        <v>0</v>
      </c>
      <c r="I11" s="119"/>
      <c r="J11" s="120"/>
    </row>
    <row r="12" spans="1:22" s="31" customFormat="1" ht="23.1" customHeight="1">
      <c r="A12" s="33">
        <f t="shared" si="6"/>
        <v>8</v>
      </c>
      <c r="B12" s="34" t="str">
        <f t="shared" si="7"/>
        <v/>
      </c>
      <c r="C12" s="35">
        <f t="shared" si="0"/>
        <v>0</v>
      </c>
      <c r="D12" s="34" t="str">
        <f t="shared" si="1"/>
        <v/>
      </c>
      <c r="E12" s="36">
        <f t="shared" si="2"/>
        <v>0</v>
      </c>
      <c r="F12" s="36">
        <f t="shared" si="3"/>
        <v>0</v>
      </c>
      <c r="G12" s="116" t="str">
        <f t="shared" si="4"/>
        <v/>
      </c>
      <c r="H12" s="37">
        <f t="shared" si="5"/>
        <v>0</v>
      </c>
      <c r="I12" s="119"/>
      <c r="J12" s="120"/>
    </row>
    <row r="13" spans="1:22" s="31" customFormat="1" ht="23.1" customHeight="1">
      <c r="A13" s="33">
        <f t="shared" si="6"/>
        <v>9</v>
      </c>
      <c r="B13" s="34" t="str">
        <f t="shared" si="7"/>
        <v/>
      </c>
      <c r="C13" s="35">
        <f t="shared" si="0"/>
        <v>0</v>
      </c>
      <c r="D13" s="34" t="str">
        <f t="shared" si="1"/>
        <v/>
      </c>
      <c r="E13" s="36">
        <f t="shared" si="2"/>
        <v>0</v>
      </c>
      <c r="F13" s="36">
        <f t="shared" si="3"/>
        <v>0</v>
      </c>
      <c r="G13" s="116" t="str">
        <f t="shared" si="4"/>
        <v/>
      </c>
      <c r="H13" s="37">
        <f t="shared" si="5"/>
        <v>0</v>
      </c>
      <c r="I13" s="119"/>
      <c r="J13" s="120"/>
    </row>
    <row r="14" spans="1:22" s="31" customFormat="1" ht="23.1" customHeight="1">
      <c r="A14" s="33">
        <f t="shared" si="6"/>
        <v>10</v>
      </c>
      <c r="B14" s="34" t="str">
        <f t="shared" si="7"/>
        <v/>
      </c>
      <c r="C14" s="35">
        <f t="shared" si="0"/>
        <v>0</v>
      </c>
      <c r="D14" s="34" t="str">
        <f t="shared" si="1"/>
        <v/>
      </c>
      <c r="E14" s="36">
        <f t="shared" si="2"/>
        <v>0</v>
      </c>
      <c r="F14" s="36">
        <f t="shared" si="3"/>
        <v>0</v>
      </c>
      <c r="G14" s="116" t="str">
        <f t="shared" si="4"/>
        <v/>
      </c>
      <c r="H14" s="37">
        <f t="shared" si="5"/>
        <v>0</v>
      </c>
      <c r="I14" s="119"/>
      <c r="J14" s="120"/>
    </row>
    <row r="15" spans="1:22" s="31" customFormat="1" ht="23.1" customHeight="1">
      <c r="A15" s="33">
        <f t="shared" si="6"/>
        <v>11</v>
      </c>
      <c r="B15" s="34" t="str">
        <f t="shared" si="7"/>
        <v/>
      </c>
      <c r="C15" s="35">
        <f t="shared" si="0"/>
        <v>0</v>
      </c>
      <c r="D15" s="34" t="str">
        <f t="shared" si="1"/>
        <v/>
      </c>
      <c r="E15" s="36">
        <f t="shared" si="2"/>
        <v>0</v>
      </c>
      <c r="F15" s="36">
        <f t="shared" si="3"/>
        <v>0</v>
      </c>
      <c r="G15" s="116" t="str">
        <f t="shared" si="4"/>
        <v/>
      </c>
      <c r="H15" s="37">
        <f t="shared" si="5"/>
        <v>0</v>
      </c>
      <c r="I15" s="119"/>
      <c r="J15" s="120"/>
    </row>
    <row r="16" spans="1:22" s="31" customFormat="1" ht="23.1" customHeight="1">
      <c r="A16" s="33">
        <f t="shared" si="6"/>
        <v>12</v>
      </c>
      <c r="B16" s="34" t="str">
        <f t="shared" si="7"/>
        <v/>
      </c>
      <c r="C16" s="35">
        <f t="shared" si="0"/>
        <v>0</v>
      </c>
      <c r="D16" s="34" t="str">
        <f t="shared" si="1"/>
        <v/>
      </c>
      <c r="E16" s="36">
        <f t="shared" si="2"/>
        <v>0</v>
      </c>
      <c r="F16" s="36">
        <f t="shared" si="3"/>
        <v>0</v>
      </c>
      <c r="G16" s="116" t="str">
        <f t="shared" si="4"/>
        <v/>
      </c>
      <c r="H16" s="37">
        <f t="shared" si="5"/>
        <v>0</v>
      </c>
      <c r="I16" s="119"/>
      <c r="J16" s="120"/>
    </row>
    <row r="17" spans="1:10" s="31" customFormat="1" ht="23.1" customHeight="1">
      <c r="A17" s="33">
        <f t="shared" si="6"/>
        <v>13</v>
      </c>
      <c r="B17" s="34" t="str">
        <f t="shared" si="7"/>
        <v/>
      </c>
      <c r="C17" s="35">
        <f t="shared" si="0"/>
        <v>0</v>
      </c>
      <c r="D17" s="34" t="str">
        <f t="shared" si="1"/>
        <v/>
      </c>
      <c r="E17" s="36">
        <f t="shared" si="2"/>
        <v>0</v>
      </c>
      <c r="F17" s="36">
        <f t="shared" si="3"/>
        <v>0</v>
      </c>
      <c r="G17" s="116" t="str">
        <f t="shared" si="4"/>
        <v/>
      </c>
      <c r="H17" s="37">
        <f t="shared" si="5"/>
        <v>0</v>
      </c>
      <c r="I17" s="119"/>
      <c r="J17" s="120"/>
    </row>
    <row r="18" spans="1:10" s="31" customFormat="1" ht="23.1" customHeight="1">
      <c r="A18" s="33">
        <f t="shared" si="6"/>
        <v>14</v>
      </c>
      <c r="B18" s="34" t="str">
        <f t="shared" si="7"/>
        <v/>
      </c>
      <c r="C18" s="35">
        <f t="shared" si="0"/>
        <v>0</v>
      </c>
      <c r="D18" s="34" t="str">
        <f t="shared" si="1"/>
        <v/>
      </c>
      <c r="E18" s="36">
        <f t="shared" si="2"/>
        <v>0</v>
      </c>
      <c r="F18" s="36">
        <f t="shared" si="3"/>
        <v>0</v>
      </c>
      <c r="G18" s="116" t="str">
        <f t="shared" si="4"/>
        <v/>
      </c>
      <c r="H18" s="37">
        <f t="shared" si="5"/>
        <v>0</v>
      </c>
      <c r="I18" s="119"/>
      <c r="J18" s="120"/>
    </row>
    <row r="19" spans="1:10" s="31" customFormat="1" ht="23.1" customHeight="1">
      <c r="A19" s="33">
        <f t="shared" si="6"/>
        <v>15</v>
      </c>
      <c r="B19" s="34" t="str">
        <f t="shared" si="7"/>
        <v/>
      </c>
      <c r="C19" s="35">
        <f t="shared" si="0"/>
        <v>0</v>
      </c>
      <c r="D19" s="34" t="str">
        <f t="shared" si="1"/>
        <v/>
      </c>
      <c r="E19" s="36">
        <f t="shared" si="2"/>
        <v>0</v>
      </c>
      <c r="F19" s="36">
        <f t="shared" si="3"/>
        <v>0</v>
      </c>
      <c r="G19" s="116" t="str">
        <f t="shared" si="4"/>
        <v/>
      </c>
      <c r="H19" s="37">
        <f t="shared" si="5"/>
        <v>0</v>
      </c>
      <c r="I19" s="119"/>
      <c r="J19" s="120"/>
    </row>
    <row r="20" spans="1:10" s="31" customFormat="1" ht="23.1" customHeight="1">
      <c r="A20" s="33">
        <f t="shared" si="6"/>
        <v>16</v>
      </c>
      <c r="B20" s="34" t="str">
        <f t="shared" si="7"/>
        <v/>
      </c>
      <c r="C20" s="35">
        <f t="shared" si="0"/>
        <v>0</v>
      </c>
      <c r="D20" s="34" t="str">
        <f t="shared" si="1"/>
        <v/>
      </c>
      <c r="E20" s="36">
        <f t="shared" si="2"/>
        <v>0</v>
      </c>
      <c r="F20" s="36">
        <f t="shared" si="3"/>
        <v>0</v>
      </c>
      <c r="G20" s="116" t="str">
        <f t="shared" si="4"/>
        <v/>
      </c>
      <c r="H20" s="37">
        <f t="shared" si="5"/>
        <v>0</v>
      </c>
      <c r="I20" s="119"/>
      <c r="J20" s="120"/>
    </row>
    <row r="21" spans="1:10" s="31" customFormat="1" ht="23.1" customHeight="1">
      <c r="A21" s="33">
        <f t="shared" si="6"/>
        <v>17</v>
      </c>
      <c r="B21" s="34" t="str">
        <f t="shared" si="7"/>
        <v/>
      </c>
      <c r="C21" s="35">
        <f t="shared" si="0"/>
        <v>0</v>
      </c>
      <c r="D21" s="34" t="str">
        <f t="shared" si="1"/>
        <v/>
      </c>
      <c r="E21" s="36">
        <f t="shared" si="2"/>
        <v>0</v>
      </c>
      <c r="F21" s="36">
        <f t="shared" si="3"/>
        <v>0</v>
      </c>
      <c r="G21" s="116" t="str">
        <f t="shared" si="4"/>
        <v/>
      </c>
      <c r="H21" s="37">
        <f t="shared" si="5"/>
        <v>0</v>
      </c>
      <c r="I21" s="119"/>
      <c r="J21" s="120"/>
    </row>
    <row r="22" spans="1:10" s="31" customFormat="1" ht="23.1" customHeight="1">
      <c r="A22" s="33">
        <f t="shared" si="6"/>
        <v>18</v>
      </c>
      <c r="B22" s="34" t="str">
        <f t="shared" si="7"/>
        <v/>
      </c>
      <c r="C22" s="35">
        <f t="shared" si="0"/>
        <v>0</v>
      </c>
      <c r="D22" s="34" t="str">
        <f t="shared" si="1"/>
        <v/>
      </c>
      <c r="E22" s="36">
        <f t="shared" si="2"/>
        <v>0</v>
      </c>
      <c r="F22" s="36">
        <f t="shared" si="3"/>
        <v>0</v>
      </c>
      <c r="G22" s="116" t="str">
        <f t="shared" si="4"/>
        <v/>
      </c>
      <c r="H22" s="37">
        <f t="shared" si="5"/>
        <v>0</v>
      </c>
      <c r="I22" s="119"/>
      <c r="J22" s="120"/>
    </row>
    <row r="23" spans="1:10" s="31" customFormat="1" ht="23.1" customHeight="1">
      <c r="A23" s="33">
        <f t="shared" si="6"/>
        <v>19</v>
      </c>
      <c r="B23" s="34" t="str">
        <f t="shared" si="7"/>
        <v/>
      </c>
      <c r="C23" s="35">
        <f t="shared" si="0"/>
        <v>0</v>
      </c>
      <c r="D23" s="34" t="str">
        <f t="shared" si="1"/>
        <v/>
      </c>
      <c r="E23" s="36">
        <f t="shared" si="2"/>
        <v>0</v>
      </c>
      <c r="F23" s="36">
        <f t="shared" si="3"/>
        <v>0</v>
      </c>
      <c r="G23" s="116" t="str">
        <f t="shared" si="4"/>
        <v/>
      </c>
      <c r="H23" s="37">
        <f t="shared" si="5"/>
        <v>0</v>
      </c>
      <c r="I23" s="119"/>
      <c r="J23" s="120"/>
    </row>
    <row r="24" spans="1:10" s="31" customFormat="1" ht="23.1" customHeight="1">
      <c r="A24" s="33">
        <f t="shared" si="6"/>
        <v>20</v>
      </c>
      <c r="B24" s="34" t="str">
        <f t="shared" si="7"/>
        <v/>
      </c>
      <c r="C24" s="35">
        <f t="shared" si="0"/>
        <v>0</v>
      </c>
      <c r="D24" s="34" t="str">
        <f t="shared" si="1"/>
        <v/>
      </c>
      <c r="E24" s="36">
        <f t="shared" si="2"/>
        <v>0</v>
      </c>
      <c r="F24" s="36">
        <f t="shared" si="3"/>
        <v>0</v>
      </c>
      <c r="G24" s="116" t="str">
        <f t="shared" si="4"/>
        <v/>
      </c>
      <c r="H24" s="37">
        <f t="shared" si="5"/>
        <v>0</v>
      </c>
      <c r="I24" s="119"/>
      <c r="J24" s="120"/>
    </row>
    <row r="25" spans="1:10" s="31" customFormat="1" ht="23.1" customHeight="1">
      <c r="A25" s="33">
        <f t="shared" si="6"/>
        <v>21</v>
      </c>
      <c r="B25" s="34" t="str">
        <f t="shared" si="7"/>
        <v/>
      </c>
      <c r="C25" s="35">
        <f t="shared" si="0"/>
        <v>0</v>
      </c>
      <c r="D25" s="34" t="str">
        <f t="shared" si="1"/>
        <v/>
      </c>
      <c r="E25" s="36">
        <f t="shared" si="2"/>
        <v>0</v>
      </c>
      <c r="F25" s="36">
        <f t="shared" si="3"/>
        <v>0</v>
      </c>
      <c r="G25" s="116" t="str">
        <f t="shared" si="4"/>
        <v/>
      </c>
      <c r="H25" s="37">
        <f t="shared" si="5"/>
        <v>0</v>
      </c>
      <c r="I25" s="119"/>
      <c r="J25" s="120"/>
    </row>
    <row r="26" spans="1:10" s="31" customFormat="1" ht="23.1" customHeight="1">
      <c r="A26" s="33">
        <f t="shared" si="6"/>
        <v>22</v>
      </c>
      <c r="B26" s="34" t="str">
        <f t="shared" si="7"/>
        <v/>
      </c>
      <c r="C26" s="35">
        <f t="shared" si="0"/>
        <v>0</v>
      </c>
      <c r="D26" s="34" t="str">
        <f t="shared" si="1"/>
        <v/>
      </c>
      <c r="E26" s="36">
        <f t="shared" si="2"/>
        <v>0</v>
      </c>
      <c r="F26" s="36">
        <f t="shared" si="3"/>
        <v>0</v>
      </c>
      <c r="G26" s="116" t="str">
        <f t="shared" si="4"/>
        <v/>
      </c>
      <c r="H26" s="37">
        <f t="shared" si="5"/>
        <v>0</v>
      </c>
      <c r="I26" s="119"/>
      <c r="J26" s="120"/>
    </row>
    <row r="27" spans="1:10" s="31" customFormat="1" ht="23.1" customHeight="1">
      <c r="A27" s="33">
        <f t="shared" si="6"/>
        <v>23</v>
      </c>
      <c r="B27" s="34" t="str">
        <f t="shared" si="7"/>
        <v/>
      </c>
      <c r="C27" s="35">
        <f t="shared" si="0"/>
        <v>0</v>
      </c>
      <c r="D27" s="34" t="str">
        <f t="shared" si="1"/>
        <v/>
      </c>
      <c r="E27" s="36">
        <f t="shared" si="2"/>
        <v>0</v>
      </c>
      <c r="F27" s="36">
        <f t="shared" si="3"/>
        <v>0</v>
      </c>
      <c r="G27" s="116" t="str">
        <f t="shared" si="4"/>
        <v/>
      </c>
      <c r="H27" s="37">
        <f t="shared" si="5"/>
        <v>0</v>
      </c>
      <c r="I27" s="119"/>
      <c r="J27" s="120"/>
    </row>
    <row r="28" spans="1:10" s="31" customFormat="1" ht="23.1" customHeight="1">
      <c r="A28" s="33">
        <f t="shared" si="6"/>
        <v>24</v>
      </c>
      <c r="B28" s="34" t="str">
        <f t="shared" si="7"/>
        <v/>
      </c>
      <c r="C28" s="35">
        <f t="shared" si="0"/>
        <v>0</v>
      </c>
      <c r="D28" s="34" t="str">
        <f t="shared" si="1"/>
        <v/>
      </c>
      <c r="E28" s="36">
        <f t="shared" si="2"/>
        <v>0</v>
      </c>
      <c r="F28" s="36">
        <f t="shared" si="3"/>
        <v>0</v>
      </c>
      <c r="G28" s="116" t="str">
        <f t="shared" si="4"/>
        <v/>
      </c>
      <c r="H28" s="37">
        <f t="shared" si="5"/>
        <v>0</v>
      </c>
      <c r="I28" s="119"/>
      <c r="J28" s="120"/>
    </row>
    <row r="29" spans="1:10" s="31" customFormat="1" ht="23.1" customHeight="1">
      <c r="A29" s="33">
        <f t="shared" si="6"/>
        <v>25</v>
      </c>
      <c r="B29" s="34" t="str">
        <f t="shared" si="7"/>
        <v/>
      </c>
      <c r="C29" s="35">
        <f t="shared" si="0"/>
        <v>0</v>
      </c>
      <c r="D29" s="34" t="str">
        <f t="shared" si="1"/>
        <v/>
      </c>
      <c r="E29" s="36">
        <f t="shared" si="2"/>
        <v>0</v>
      </c>
      <c r="F29" s="36">
        <f t="shared" si="3"/>
        <v>0</v>
      </c>
      <c r="G29" s="116" t="str">
        <f t="shared" si="4"/>
        <v/>
      </c>
      <c r="H29" s="37">
        <f t="shared" si="5"/>
        <v>0</v>
      </c>
      <c r="I29" s="119"/>
      <c r="J29" s="120"/>
    </row>
    <row r="30" spans="1:10" s="31" customFormat="1" ht="23.1" customHeight="1">
      <c r="A30" s="33">
        <f t="shared" si="6"/>
        <v>26</v>
      </c>
      <c r="B30" s="34" t="str">
        <f t="shared" si="7"/>
        <v/>
      </c>
      <c r="C30" s="35">
        <f t="shared" si="0"/>
        <v>0</v>
      </c>
      <c r="D30" s="34" t="str">
        <f t="shared" si="1"/>
        <v/>
      </c>
      <c r="E30" s="36">
        <f t="shared" si="2"/>
        <v>0</v>
      </c>
      <c r="F30" s="36">
        <f t="shared" si="3"/>
        <v>0</v>
      </c>
      <c r="G30" s="116" t="str">
        <f t="shared" si="4"/>
        <v/>
      </c>
      <c r="H30" s="37">
        <f t="shared" si="5"/>
        <v>0</v>
      </c>
      <c r="I30" s="119"/>
      <c r="J30" s="120"/>
    </row>
    <row r="31" spans="1:10" s="31" customFormat="1" ht="23.1" customHeight="1">
      <c r="A31" s="33">
        <f t="shared" si="6"/>
        <v>27</v>
      </c>
      <c r="B31" s="34" t="str">
        <f t="shared" si="7"/>
        <v/>
      </c>
      <c r="C31" s="35">
        <f t="shared" si="0"/>
        <v>0</v>
      </c>
      <c r="D31" s="34" t="str">
        <f t="shared" si="1"/>
        <v/>
      </c>
      <c r="E31" s="36">
        <f t="shared" si="2"/>
        <v>0</v>
      </c>
      <c r="F31" s="36">
        <f t="shared" si="3"/>
        <v>0</v>
      </c>
      <c r="G31" s="116" t="str">
        <f t="shared" si="4"/>
        <v/>
      </c>
      <c r="H31" s="37">
        <f t="shared" si="5"/>
        <v>0</v>
      </c>
      <c r="I31" s="119"/>
      <c r="J31" s="120"/>
    </row>
    <row r="32" spans="1:10" s="31" customFormat="1" ht="23.1" customHeight="1">
      <c r="A32" s="33">
        <f t="shared" si="6"/>
        <v>28</v>
      </c>
      <c r="B32" s="34" t="str">
        <f t="shared" si="7"/>
        <v/>
      </c>
      <c r="C32" s="35">
        <f t="shared" si="0"/>
        <v>0</v>
      </c>
      <c r="D32" s="34" t="str">
        <f t="shared" si="1"/>
        <v/>
      </c>
      <c r="E32" s="36">
        <f t="shared" si="2"/>
        <v>0</v>
      </c>
      <c r="F32" s="36">
        <f t="shared" si="3"/>
        <v>0</v>
      </c>
      <c r="G32" s="116" t="str">
        <f t="shared" si="4"/>
        <v/>
      </c>
      <c r="H32" s="37">
        <f t="shared" si="5"/>
        <v>0</v>
      </c>
      <c r="I32" s="119"/>
      <c r="J32" s="120"/>
    </row>
    <row r="33" spans="1:10" s="31" customFormat="1" ht="23.1" customHeight="1">
      <c r="A33" s="33">
        <f t="shared" si="6"/>
        <v>29</v>
      </c>
      <c r="B33" s="34" t="str">
        <f t="shared" si="7"/>
        <v/>
      </c>
      <c r="C33" s="35">
        <f t="shared" si="0"/>
        <v>0</v>
      </c>
      <c r="D33" s="34" t="str">
        <f t="shared" si="1"/>
        <v/>
      </c>
      <c r="E33" s="36">
        <f t="shared" si="2"/>
        <v>0</v>
      </c>
      <c r="F33" s="36">
        <f t="shared" si="3"/>
        <v>0</v>
      </c>
      <c r="G33" s="116" t="str">
        <f t="shared" si="4"/>
        <v/>
      </c>
      <c r="H33" s="37">
        <f t="shared" si="5"/>
        <v>0</v>
      </c>
      <c r="I33" s="119"/>
      <c r="J33" s="120"/>
    </row>
    <row r="34" spans="1:10" s="31" customFormat="1" ht="23.1" customHeight="1">
      <c r="A34" s="33">
        <f t="shared" si="6"/>
        <v>30</v>
      </c>
      <c r="B34" s="34" t="str">
        <f t="shared" si="7"/>
        <v/>
      </c>
      <c r="C34" s="35">
        <f t="shared" si="0"/>
        <v>0</v>
      </c>
      <c r="D34" s="34" t="str">
        <f t="shared" si="1"/>
        <v/>
      </c>
      <c r="E34" s="36">
        <f t="shared" si="2"/>
        <v>0</v>
      </c>
      <c r="F34" s="36">
        <f t="shared" si="3"/>
        <v>0</v>
      </c>
      <c r="G34" s="116" t="str">
        <f t="shared" si="4"/>
        <v/>
      </c>
      <c r="H34" s="37">
        <f t="shared" si="5"/>
        <v>0</v>
      </c>
      <c r="I34" s="119"/>
      <c r="J34" s="120"/>
    </row>
    <row r="35" spans="1:10" s="31" customFormat="1" ht="23.1" customHeight="1">
      <c r="A35" s="33">
        <f t="shared" si="6"/>
        <v>31</v>
      </c>
      <c r="B35" s="34" t="str">
        <f t="shared" si="7"/>
        <v/>
      </c>
      <c r="C35" s="35">
        <f t="shared" si="0"/>
        <v>0</v>
      </c>
      <c r="D35" s="34" t="str">
        <f t="shared" si="1"/>
        <v/>
      </c>
      <c r="E35" s="36">
        <f t="shared" si="2"/>
        <v>0</v>
      </c>
      <c r="F35" s="36">
        <f t="shared" si="3"/>
        <v>0</v>
      </c>
      <c r="G35" s="116" t="str">
        <f t="shared" si="4"/>
        <v/>
      </c>
      <c r="H35" s="37">
        <f t="shared" si="5"/>
        <v>0</v>
      </c>
      <c r="I35" s="119"/>
      <c r="J35" s="120"/>
    </row>
    <row r="36" spans="1:10" s="31" customFormat="1" ht="23.1" customHeight="1">
      <c r="A36" s="33">
        <f t="shared" si="6"/>
        <v>32</v>
      </c>
      <c r="B36" s="34" t="str">
        <f t="shared" si="7"/>
        <v/>
      </c>
      <c r="C36" s="35">
        <f t="shared" si="0"/>
        <v>0</v>
      </c>
      <c r="D36" s="34" t="str">
        <f t="shared" si="1"/>
        <v/>
      </c>
      <c r="E36" s="36">
        <f t="shared" si="2"/>
        <v>0</v>
      </c>
      <c r="F36" s="36">
        <f t="shared" si="3"/>
        <v>0</v>
      </c>
      <c r="G36" s="116" t="str">
        <f t="shared" si="4"/>
        <v/>
      </c>
      <c r="H36" s="37">
        <f t="shared" si="5"/>
        <v>0</v>
      </c>
      <c r="I36" s="119"/>
      <c r="J36" s="120"/>
    </row>
    <row r="37" spans="1:10" s="31" customFormat="1" ht="23.1" customHeight="1">
      <c r="A37" s="33">
        <f t="shared" si="6"/>
        <v>33</v>
      </c>
      <c r="B37" s="34" t="str">
        <f t="shared" si="7"/>
        <v/>
      </c>
      <c r="C37" s="35">
        <f t="shared" si="0"/>
        <v>0</v>
      </c>
      <c r="D37" s="34" t="str">
        <f t="shared" si="1"/>
        <v/>
      </c>
      <c r="E37" s="36">
        <f t="shared" si="2"/>
        <v>0</v>
      </c>
      <c r="F37" s="36">
        <f t="shared" si="3"/>
        <v>0</v>
      </c>
      <c r="G37" s="116" t="str">
        <f t="shared" si="4"/>
        <v/>
      </c>
      <c r="H37" s="37">
        <f t="shared" si="5"/>
        <v>0</v>
      </c>
      <c r="I37" s="119"/>
      <c r="J37" s="120"/>
    </row>
    <row r="38" spans="1:10" s="31" customFormat="1" ht="23.1" customHeight="1">
      <c r="A38" s="33">
        <f t="shared" si="6"/>
        <v>34</v>
      </c>
      <c r="B38" s="34" t="str">
        <f t="shared" si="7"/>
        <v/>
      </c>
      <c r="C38" s="35">
        <f t="shared" si="0"/>
        <v>0</v>
      </c>
      <c r="D38" s="34" t="str">
        <f t="shared" si="1"/>
        <v/>
      </c>
      <c r="E38" s="36">
        <f t="shared" si="2"/>
        <v>0</v>
      </c>
      <c r="F38" s="36">
        <f t="shared" si="3"/>
        <v>0</v>
      </c>
      <c r="G38" s="116" t="str">
        <f t="shared" si="4"/>
        <v/>
      </c>
      <c r="H38" s="37">
        <f t="shared" si="5"/>
        <v>0</v>
      </c>
      <c r="I38" s="119"/>
      <c r="J38" s="120"/>
    </row>
    <row r="39" spans="1:10" s="31" customFormat="1" ht="23.1" customHeight="1">
      <c r="A39" s="33">
        <f t="shared" si="6"/>
        <v>35</v>
      </c>
      <c r="B39" s="34" t="str">
        <f t="shared" si="7"/>
        <v/>
      </c>
      <c r="C39" s="35">
        <f t="shared" si="0"/>
        <v>0</v>
      </c>
      <c r="D39" s="34" t="str">
        <f t="shared" si="1"/>
        <v/>
      </c>
      <c r="E39" s="36">
        <f t="shared" si="2"/>
        <v>0</v>
      </c>
      <c r="F39" s="36">
        <f t="shared" si="3"/>
        <v>0</v>
      </c>
      <c r="G39" s="116" t="str">
        <f t="shared" si="4"/>
        <v/>
      </c>
      <c r="H39" s="37">
        <f t="shared" si="5"/>
        <v>0</v>
      </c>
      <c r="I39" s="119"/>
      <c r="J39" s="120"/>
    </row>
    <row r="40" spans="1:10" s="31" customFormat="1" ht="23.1" customHeight="1">
      <c r="A40" s="33">
        <f t="shared" si="6"/>
        <v>36</v>
      </c>
      <c r="B40" s="34" t="str">
        <f t="shared" si="7"/>
        <v/>
      </c>
      <c r="C40" s="35">
        <f t="shared" si="0"/>
        <v>0</v>
      </c>
      <c r="D40" s="34" t="str">
        <f t="shared" si="1"/>
        <v/>
      </c>
      <c r="E40" s="36">
        <f t="shared" si="2"/>
        <v>0</v>
      </c>
      <c r="F40" s="36">
        <f t="shared" si="3"/>
        <v>0</v>
      </c>
      <c r="G40" s="116" t="str">
        <f t="shared" si="4"/>
        <v/>
      </c>
      <c r="H40" s="37">
        <f t="shared" si="5"/>
        <v>0</v>
      </c>
      <c r="I40" s="119"/>
      <c r="J40" s="120"/>
    </row>
    <row r="41" spans="1:10" s="31" customFormat="1" ht="23.1" customHeight="1">
      <c r="A41" s="33"/>
      <c r="B41" s="34"/>
      <c r="C41" s="35"/>
      <c r="D41" s="34"/>
      <c r="E41" s="36"/>
      <c r="F41" s="36"/>
      <c r="G41" s="116"/>
      <c r="H41" s="37"/>
      <c r="I41" s="119"/>
      <c r="J41" s="120"/>
    </row>
    <row r="42" spans="1:10" s="31" customFormat="1" ht="23.1" customHeight="1">
      <c r="A42" s="33"/>
      <c r="B42" s="34"/>
      <c r="C42" s="35"/>
      <c r="D42" s="34"/>
      <c r="E42" s="36"/>
      <c r="F42" s="36"/>
      <c r="G42" s="116"/>
      <c r="H42" s="37"/>
      <c r="I42" s="119"/>
      <c r="J42" s="120"/>
    </row>
    <row r="43" spans="1:10" s="31" customFormat="1" ht="23.1" customHeight="1">
      <c r="A43" s="33"/>
      <c r="B43" s="34"/>
      <c r="C43" s="35"/>
      <c r="D43" s="34"/>
      <c r="E43" s="36"/>
      <c r="F43" s="36"/>
      <c r="G43" s="116"/>
      <c r="H43" s="37"/>
      <c r="I43" s="119"/>
      <c r="J43" s="120"/>
    </row>
    <row r="44" spans="1:10" s="31" customFormat="1" ht="23.1" customHeight="1">
      <c r="A44" s="33"/>
      <c r="B44" s="34"/>
      <c r="C44" s="35"/>
      <c r="D44" s="34"/>
      <c r="E44" s="36"/>
      <c r="F44" s="36"/>
      <c r="G44" s="116"/>
      <c r="H44" s="37"/>
      <c r="I44" s="119"/>
      <c r="J44" s="120"/>
    </row>
    <row r="45" spans="1:10" ht="18" customHeight="1"/>
    <row r="46" spans="1:10" ht="18" customHeight="1"/>
    <row r="47" spans="1:10" ht="18" customHeight="1"/>
    <row r="48" spans="1:10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</sheetData>
  <autoFilter ref="A4:V42" xr:uid="{00000000-0009-0000-0000-00000C000000}"/>
  <mergeCells count="7">
    <mergeCell ref="I3:I4"/>
    <mergeCell ref="B3:C3"/>
    <mergeCell ref="G3:H3"/>
    <mergeCell ref="A1:H1"/>
    <mergeCell ref="D3:D4"/>
    <mergeCell ref="A3:A4"/>
    <mergeCell ref="E3:E4"/>
  </mergeCells>
  <phoneticPr fontId="2" type="noConversion"/>
  <printOptions horizontalCentered="1"/>
  <pageMargins left="0.74803149606299213" right="0.47244094488188981" top="0.43307086614173229" bottom="0.39370078740157483" header="0.31496062992125984" footer="0.11811023622047245"/>
  <pageSetup paperSize="9" scale="6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8"/>
  <dimension ref="A1:U382"/>
  <sheetViews>
    <sheetView view="pageBreakPreview" zoomScale="85" zoomScaleNormal="100" zoomScaleSheetLayoutView="85" workbookViewId="0">
      <pane xSplit="1" ySplit="1" topLeftCell="B342" activePane="bottomRight" state="frozen"/>
      <selection activeCell="J37" sqref="J37"/>
      <selection pane="topRight" activeCell="J37" sqref="J37"/>
      <selection pane="bottomLeft" activeCell="J37" sqref="J37"/>
      <selection pane="bottomRight" activeCell="J37" sqref="J37"/>
    </sheetView>
  </sheetViews>
  <sheetFormatPr defaultRowHeight="11.25"/>
  <cols>
    <col min="1" max="20" width="7.44140625" style="28" customWidth="1"/>
    <col min="21" max="16384" width="8.88671875" style="28"/>
  </cols>
  <sheetData>
    <row r="1" spans="1:20" ht="30.75" customHeight="1">
      <c r="A1" s="29" t="s">
        <v>83</v>
      </c>
      <c r="B1" s="29" t="s">
        <v>75</v>
      </c>
      <c r="C1" s="29" t="s">
        <v>76</v>
      </c>
      <c r="D1" s="29" t="s">
        <v>77</v>
      </c>
      <c r="E1" s="29" t="s">
        <v>78</v>
      </c>
      <c r="F1" s="29" t="s">
        <v>79</v>
      </c>
      <c r="G1" s="29" t="s">
        <v>81</v>
      </c>
      <c r="H1" s="29" t="s">
        <v>70</v>
      </c>
      <c r="I1" s="29" t="s">
        <v>24</v>
      </c>
      <c r="J1" s="29" t="s">
        <v>82</v>
      </c>
      <c r="K1" s="29" t="s">
        <v>73</v>
      </c>
      <c r="L1" s="29" t="s">
        <v>111</v>
      </c>
      <c r="M1" s="29" t="s">
        <v>112</v>
      </c>
      <c r="N1" s="29" t="s">
        <v>1</v>
      </c>
      <c r="O1" s="29" t="s">
        <v>103</v>
      </c>
      <c r="P1" s="29" t="s">
        <v>115</v>
      </c>
      <c r="Q1" s="29" t="s">
        <v>146</v>
      </c>
      <c r="R1" s="29" t="s">
        <v>147</v>
      </c>
      <c r="S1" s="29" t="s">
        <v>148</v>
      </c>
      <c r="T1" s="29" t="s">
        <v>151</v>
      </c>
    </row>
    <row r="2" spans="1:20" ht="11.25" customHeight="1">
      <c r="A2" s="29">
        <f>ROW()-1</f>
        <v>1</v>
      </c>
      <c r="B2" s="29" t="str">
        <f>IF(직접데이타입력!$M7=1,IF(직접데이타입력!$E7="1",직접데이타입력!$K7," ")," ")</f>
        <v xml:space="preserve"> </v>
      </c>
      <c r="C2" s="29" t="str">
        <f>IF(직접데이타입력!$M7=1,IF(직접데이타입력!$E7="2",직접데이타입력!$K7," ")," ")</f>
        <v xml:space="preserve"> </v>
      </c>
      <c r="D2" s="29">
        <f>IF(직접데이타입력!$M7=1,IF(직접데이타입력!$E7="3",직접데이타입력!$K7," ")," ")</f>
        <v>3720</v>
      </c>
      <c r="E2" s="29" t="str">
        <f>IF(직접데이타입력!$M7=1,IF(직접데이타입력!$E7="4",직접데이타입력!$K7," ")," ")</f>
        <v xml:space="preserve"> </v>
      </c>
      <c r="F2" s="29" t="str">
        <f>IF(직접데이타입력!$M7=1,IF(직접데이타입력!$E7="5",직접데이타입력!$K7," ")," ")</f>
        <v xml:space="preserve"> </v>
      </c>
      <c r="G2" s="29" t="str">
        <f>IF(직접데이타입력!$M7=1,IF(직접데이타입력!$E7="6",직접데이타입력!$K7," ")," ")</f>
        <v xml:space="preserve"> </v>
      </c>
      <c r="H2" s="29" t="str">
        <f>IF(직접데이타입력!$M7=1,IF(직접데이타입력!$E7="7",직접데이타입력!$K7," ")," ")</f>
        <v xml:space="preserve"> </v>
      </c>
      <c r="I2" s="29" t="str">
        <f>IF(직접데이타입력!$M7=1,IF(직접데이타입력!$E7="8",직접데이타입력!$K7," ")," ")</f>
        <v xml:space="preserve"> </v>
      </c>
      <c r="J2" s="29" t="str">
        <f>IF(직접데이타입력!$M7=1,IF(직접데이타입력!$E7="9",직접데이타입력!$K7," ")," ")</f>
        <v xml:space="preserve"> </v>
      </c>
      <c r="K2" s="29" t="str">
        <f>IF(직접데이타입력!$M7=1,IF(직접데이타입력!$E7="10",직접데이타입력!$K7," ")," ")</f>
        <v xml:space="preserve"> </v>
      </c>
      <c r="L2" s="29" t="str">
        <f>IF(직접데이타입력!$M7=1,IF(직접데이타입력!$E7="11",직접데이타입력!$K7," ")," ")</f>
        <v xml:space="preserve"> </v>
      </c>
      <c r="M2" s="29" t="str">
        <f>IF(직접데이타입력!$M7=1,IF(직접데이타입력!$E7="12",직접데이타입력!$K7," ")," ")</f>
        <v xml:space="preserve"> </v>
      </c>
      <c r="N2" s="29" t="str">
        <f>IF(직접데이타입력!$M7=1,IF(직접데이타입력!$E7="13",직접데이타입력!$K7," ")," ")</f>
        <v xml:space="preserve"> </v>
      </c>
      <c r="O2" s="29" t="str">
        <f>IF(직접데이타입력!$M7=1,IF(직접데이타입력!$E7="14",직접데이타입력!$K7," ")," ")</f>
        <v xml:space="preserve"> </v>
      </c>
      <c r="P2" s="29" t="str">
        <f>IF(직접데이타입력!$M7=1,IF(직접데이타입력!$E7="15",직접데이타입력!$K7," ")," ")</f>
        <v xml:space="preserve"> </v>
      </c>
      <c r="Q2" s="29" t="str">
        <f>IF(직접데이타입력!$M7=1,IF(직접데이타입력!$E7="16",직접데이타입력!$K7," ")," ")</f>
        <v xml:space="preserve"> </v>
      </c>
      <c r="R2" s="29" t="str">
        <f>IF(직접데이타입력!$M7=1,IF(직접데이타입력!$E7="17",직접데이타입력!$K7," ")," ")</f>
        <v xml:space="preserve"> </v>
      </c>
      <c r="S2" s="29" t="str">
        <f>IF(직접데이타입력!$M7=1,IF(직접데이타입력!$E7="18",직접데이타입력!$K7," ")," ")</f>
        <v xml:space="preserve"> </v>
      </c>
      <c r="T2" s="29" t="str">
        <f>IF(직접데이타입력!$M7=1,IF(직접데이타입력!$E7="19",직접데이타입력!$K7," ")," ")</f>
        <v xml:space="preserve"> </v>
      </c>
    </row>
    <row r="3" spans="1:20" ht="11.25" customHeight="1">
      <c r="A3" s="29">
        <f t="shared" ref="A3:A66" si="0">ROW()-1</f>
        <v>2</v>
      </c>
      <c r="B3" s="29" t="str">
        <f>IF(직접데이타입력!$M8=1,IF(직접데이타입력!$E8="1",직접데이타입력!$K8," ")," ")</f>
        <v xml:space="preserve"> </v>
      </c>
      <c r="C3" s="29" t="str">
        <f>IF(직접데이타입력!$M8=1,IF(직접데이타입력!$E8="2",직접데이타입력!$K8," ")," ")</f>
        <v xml:space="preserve"> </v>
      </c>
      <c r="D3" s="29">
        <f>IF(직접데이타입력!$M8=1,IF(직접데이타입력!$E8="3",직접데이타입력!$K8," ")," ")</f>
        <v>70</v>
      </c>
      <c r="E3" s="29" t="str">
        <f>IF(직접데이타입력!$M8=1,IF(직접데이타입력!$E8="4",직접데이타입력!$K8," ")," ")</f>
        <v xml:space="preserve"> </v>
      </c>
      <c r="F3" s="29" t="str">
        <f>IF(직접데이타입력!$M8=1,IF(직접데이타입력!$E8="5",직접데이타입력!$K8," ")," ")</f>
        <v xml:space="preserve"> </v>
      </c>
      <c r="G3" s="29" t="str">
        <f>IF(직접데이타입력!$M8=1,IF(직접데이타입력!$E8="6",직접데이타입력!$K8," ")," ")</f>
        <v xml:space="preserve"> </v>
      </c>
      <c r="H3" s="29" t="str">
        <f>IF(직접데이타입력!$M8=1,IF(직접데이타입력!$E8="7",직접데이타입력!$K8," ")," ")</f>
        <v xml:space="preserve"> </v>
      </c>
      <c r="I3" s="29" t="str">
        <f>IF(직접데이타입력!$M8=1,IF(직접데이타입력!$E8="8",직접데이타입력!$K8," ")," ")</f>
        <v xml:space="preserve"> </v>
      </c>
      <c r="J3" s="29" t="str">
        <f>IF(직접데이타입력!$M8=1,IF(직접데이타입력!$E8="9",직접데이타입력!$K8," ")," ")</f>
        <v xml:space="preserve"> </v>
      </c>
      <c r="K3" s="29" t="str">
        <f>IF(직접데이타입력!$M8=1,IF(직접데이타입력!$E8="10",직접데이타입력!$K8," ")," ")</f>
        <v xml:space="preserve"> </v>
      </c>
      <c r="L3" s="29" t="str">
        <f>IF(직접데이타입력!$M8=1,IF(직접데이타입력!$E8="11",직접데이타입력!$K8," ")," ")</f>
        <v xml:space="preserve"> </v>
      </c>
      <c r="M3" s="29" t="str">
        <f>IF(직접데이타입력!$M8=1,IF(직접데이타입력!$E8="12",직접데이타입력!$K8," ")," ")</f>
        <v xml:space="preserve"> </v>
      </c>
      <c r="N3" s="29" t="str">
        <f>IF(직접데이타입력!$M8=1,IF(직접데이타입력!$E8="13",직접데이타입력!$K8," ")," ")</f>
        <v xml:space="preserve"> </v>
      </c>
      <c r="O3" s="29" t="str">
        <f>IF(직접데이타입력!$M8=1,IF(직접데이타입력!$E8="14",직접데이타입력!$K8," ")," ")</f>
        <v xml:space="preserve"> </v>
      </c>
      <c r="P3" s="29" t="str">
        <f>IF(직접데이타입력!$M8=1,IF(직접데이타입력!$E8="15",직접데이타입력!$K8," ")," ")</f>
        <v xml:space="preserve"> </v>
      </c>
      <c r="Q3" s="29" t="str">
        <f>IF(직접데이타입력!$M8=1,IF(직접데이타입력!$E8="16",직접데이타입력!$K8," ")," ")</f>
        <v xml:space="preserve"> </v>
      </c>
      <c r="R3" s="29" t="str">
        <f>IF(직접데이타입력!$M8=1,IF(직접데이타입력!$E8="17",직접데이타입력!$K8," ")," ")</f>
        <v xml:space="preserve"> </v>
      </c>
      <c r="S3" s="29" t="str">
        <f>IF(직접데이타입력!$M8=1,IF(직접데이타입력!$E8="18",직접데이타입력!$K8," ")," ")</f>
        <v xml:space="preserve"> </v>
      </c>
      <c r="T3" s="29" t="str">
        <f>IF(직접데이타입력!$M8=1,IF(직접데이타입력!$E8="19",직접데이타입력!$K8," ")," ")</f>
        <v xml:space="preserve"> </v>
      </c>
    </row>
    <row r="4" spans="1:20" ht="11.25" customHeight="1">
      <c r="A4" s="29">
        <f t="shared" si="0"/>
        <v>3</v>
      </c>
      <c r="B4" s="29" t="str">
        <f>IF(직접데이타입력!$M9=1,IF(직접데이타입력!$E9="1",직접데이타입력!$K9," ")," ")</f>
        <v xml:space="preserve"> </v>
      </c>
      <c r="C4" s="29" t="str">
        <f>IF(직접데이타입력!$M9=1,IF(직접데이타입력!$E9="2",직접데이타입력!$K9," ")," ")</f>
        <v xml:space="preserve"> </v>
      </c>
      <c r="D4" s="29" t="str">
        <f>IF(직접데이타입력!$M9=1,IF(직접데이타입력!$E9="3",직접데이타입력!$K9," ")," ")</f>
        <v xml:space="preserve"> </v>
      </c>
      <c r="E4" s="29" t="str">
        <f>IF(직접데이타입력!$M9=1,IF(직접데이타입력!$E9="4",직접데이타입력!$K9," ")," ")</f>
        <v xml:space="preserve"> </v>
      </c>
      <c r="F4" s="29" t="str">
        <f>IF(직접데이타입력!$M9=1,IF(직접데이타입력!$E9="5",직접데이타입력!$K9," ")," ")</f>
        <v xml:space="preserve"> </v>
      </c>
      <c r="G4" s="29" t="str">
        <f>IF(직접데이타입력!$M9=1,IF(직접데이타입력!$E9="6",직접데이타입력!$K9," ")," ")</f>
        <v xml:space="preserve"> </v>
      </c>
      <c r="H4" s="29" t="str">
        <f>IF(직접데이타입력!$M9=1,IF(직접데이타입력!$E9="7",직접데이타입력!$K9," ")," ")</f>
        <v xml:space="preserve"> </v>
      </c>
      <c r="I4" s="29" t="str">
        <f>IF(직접데이타입력!$M9=1,IF(직접데이타입력!$E9="8",직접데이타입력!$K9," ")," ")</f>
        <v xml:space="preserve"> </v>
      </c>
      <c r="J4" s="29" t="str">
        <f>IF(직접데이타입력!$M9=1,IF(직접데이타입력!$E9="9",직접데이타입력!$K9," ")," ")</f>
        <v xml:space="preserve"> </v>
      </c>
      <c r="K4" s="29" t="str">
        <f>IF(직접데이타입력!$M9=1,IF(직접데이타입력!$E9="10",직접데이타입력!$K9," ")," ")</f>
        <v xml:space="preserve"> </v>
      </c>
      <c r="L4" s="29" t="str">
        <f>IF(직접데이타입력!$M9=1,IF(직접데이타입력!$E9="11",직접데이타입력!$K9," ")," ")</f>
        <v xml:space="preserve"> </v>
      </c>
      <c r="M4" s="29" t="str">
        <f>IF(직접데이타입력!$M9=1,IF(직접데이타입력!$E9="12",직접데이타입력!$K9," ")," ")</f>
        <v xml:space="preserve"> </v>
      </c>
      <c r="N4" s="29" t="str">
        <f>IF(직접데이타입력!$M9=1,IF(직접데이타입력!$E9="13",직접데이타입력!$K9," ")," ")</f>
        <v xml:space="preserve"> </v>
      </c>
      <c r="O4" s="29" t="str">
        <f>IF(직접데이타입력!$M9=1,IF(직접데이타입력!$E9="14",직접데이타입력!$K9," ")," ")</f>
        <v xml:space="preserve"> </v>
      </c>
      <c r="P4" s="29" t="str">
        <f>IF(직접데이타입력!$M9=1,IF(직접데이타입력!$E9="15",직접데이타입력!$K9," ")," ")</f>
        <v xml:space="preserve"> </v>
      </c>
      <c r="Q4" s="29" t="str">
        <f>IF(직접데이타입력!$M9=1,IF(직접데이타입력!$E9="16",직접데이타입력!$K9," ")," ")</f>
        <v xml:space="preserve"> </v>
      </c>
      <c r="R4" s="29" t="str">
        <f>IF(직접데이타입력!$M9=1,IF(직접데이타입력!$E9="17",직접데이타입력!$K9," ")," ")</f>
        <v xml:space="preserve"> </v>
      </c>
      <c r="S4" s="29" t="str">
        <f>IF(직접데이타입력!$M9=1,IF(직접데이타입력!$E9="18",직접데이타입력!$K9," ")," ")</f>
        <v xml:space="preserve"> </v>
      </c>
      <c r="T4" s="29" t="str">
        <f>IF(직접데이타입력!$M9=1,IF(직접데이타입력!$E9="19",직접데이타입력!$K9," ")," ")</f>
        <v xml:space="preserve"> </v>
      </c>
    </row>
    <row r="5" spans="1:20" ht="11.25" customHeight="1">
      <c r="A5" s="29">
        <f t="shared" si="0"/>
        <v>4</v>
      </c>
      <c r="B5" s="29" t="str">
        <f>IF(직접데이타입력!$M10=1,IF(직접데이타입력!$E10="1",직접데이타입력!$K10," ")," ")</f>
        <v xml:space="preserve"> </v>
      </c>
      <c r="C5" s="29" t="str">
        <f>IF(직접데이타입력!$M10=1,IF(직접데이타입력!$E10="2",직접데이타입력!$K10," ")," ")</f>
        <v xml:space="preserve"> </v>
      </c>
      <c r="D5" s="29" t="str">
        <f>IF(직접데이타입력!$M10=1,IF(직접데이타입력!$E10="3",직접데이타입력!$K10," ")," ")</f>
        <v xml:space="preserve"> </v>
      </c>
      <c r="E5" s="29" t="str">
        <f>IF(직접데이타입력!$M10=1,IF(직접데이타입력!$E10="4",직접데이타입력!$K10," ")," ")</f>
        <v xml:space="preserve"> </v>
      </c>
      <c r="F5" s="29" t="str">
        <f>IF(직접데이타입력!$M10=1,IF(직접데이타입력!$E10="5",직접데이타입력!$K10," ")," ")</f>
        <v xml:space="preserve"> </v>
      </c>
      <c r="G5" s="29" t="str">
        <f>IF(직접데이타입력!$M10=1,IF(직접데이타입력!$E10="6",직접데이타입력!$K10," ")," ")</f>
        <v xml:space="preserve"> </v>
      </c>
      <c r="H5" s="29" t="str">
        <f>IF(직접데이타입력!$M10=1,IF(직접데이타입력!$E10="7",직접데이타입력!$K10," ")," ")</f>
        <v xml:space="preserve"> </v>
      </c>
      <c r="I5" s="29" t="str">
        <f>IF(직접데이타입력!$M10=1,IF(직접데이타입력!$E10="8",직접데이타입력!$K10," ")," ")</f>
        <v xml:space="preserve"> </v>
      </c>
      <c r="J5" s="29" t="str">
        <f>IF(직접데이타입력!$M10=1,IF(직접데이타입력!$E10="9",직접데이타입력!$K10," ")," ")</f>
        <v xml:space="preserve"> </v>
      </c>
      <c r="K5" s="29" t="str">
        <f>IF(직접데이타입력!$M10=1,IF(직접데이타입력!$E10="10",직접데이타입력!$K10," ")," ")</f>
        <v xml:space="preserve"> </v>
      </c>
      <c r="L5" s="29" t="str">
        <f>IF(직접데이타입력!$M10=1,IF(직접데이타입력!$E10="11",직접데이타입력!$K10," ")," ")</f>
        <v xml:space="preserve"> </v>
      </c>
      <c r="M5" s="29" t="str">
        <f>IF(직접데이타입력!$M10=1,IF(직접데이타입력!$E10="12",직접데이타입력!$K10," ")," ")</f>
        <v xml:space="preserve"> </v>
      </c>
      <c r="N5" s="29" t="str">
        <f>IF(직접데이타입력!$M10=1,IF(직접데이타입력!$E10="13",직접데이타입력!$K10," ")," ")</f>
        <v xml:space="preserve"> </v>
      </c>
      <c r="O5" s="29" t="str">
        <f>IF(직접데이타입력!$M10=1,IF(직접데이타입력!$E10="14",직접데이타입력!$K10," ")," ")</f>
        <v xml:space="preserve"> </v>
      </c>
      <c r="P5" s="29" t="str">
        <f>IF(직접데이타입력!$M10=1,IF(직접데이타입력!$E10="15",직접데이타입력!$K10," ")," ")</f>
        <v xml:space="preserve"> </v>
      </c>
      <c r="Q5" s="29" t="str">
        <f>IF(직접데이타입력!$M10=1,IF(직접데이타입력!$E10="16",직접데이타입력!$K10," ")," ")</f>
        <v xml:space="preserve"> </v>
      </c>
      <c r="R5" s="29" t="str">
        <f>IF(직접데이타입력!$M10=1,IF(직접데이타입력!$E10="17",직접데이타입력!$K10," ")," ")</f>
        <v xml:space="preserve"> </v>
      </c>
      <c r="S5" s="29" t="str">
        <f>IF(직접데이타입력!$M10=1,IF(직접데이타입력!$E10="18",직접데이타입력!$K10," ")," ")</f>
        <v xml:space="preserve"> </v>
      </c>
      <c r="T5" s="29" t="str">
        <f>IF(직접데이타입력!$M10=1,IF(직접데이타입력!$E10="19",직접데이타입력!$K10," ")," ")</f>
        <v xml:space="preserve"> </v>
      </c>
    </row>
    <row r="6" spans="1:20" ht="11.25" customHeight="1">
      <c r="A6" s="29">
        <f t="shared" si="0"/>
        <v>5</v>
      </c>
      <c r="B6" s="29" t="str">
        <f>IF(직접데이타입력!$M11=1,IF(직접데이타입력!$E11="1",직접데이타입력!$K11," ")," ")</f>
        <v xml:space="preserve"> </v>
      </c>
      <c r="C6" s="29" t="str">
        <f>IF(직접데이타입력!$M11=1,IF(직접데이타입력!$E11="2",직접데이타입력!$K11," ")," ")</f>
        <v xml:space="preserve"> </v>
      </c>
      <c r="D6" s="29" t="str">
        <f>IF(직접데이타입력!$M11=1,IF(직접데이타입력!$E11="3",직접데이타입력!$K11," ")," ")</f>
        <v xml:space="preserve"> </v>
      </c>
      <c r="E6" s="29" t="str">
        <f>IF(직접데이타입력!$M11=1,IF(직접데이타입력!$E11="4",직접데이타입력!$K11," ")," ")</f>
        <v xml:space="preserve"> </v>
      </c>
      <c r="F6" s="29" t="str">
        <f>IF(직접데이타입력!$M11=1,IF(직접데이타입력!$E11="5",직접데이타입력!$K11," ")," ")</f>
        <v xml:space="preserve"> </v>
      </c>
      <c r="G6" s="29" t="str">
        <f>IF(직접데이타입력!$M11=1,IF(직접데이타입력!$E11="6",직접데이타입력!$K11," ")," ")</f>
        <v xml:space="preserve"> </v>
      </c>
      <c r="H6" s="29" t="str">
        <f>IF(직접데이타입력!$M11=1,IF(직접데이타입력!$E11="7",직접데이타입력!$K11," ")," ")</f>
        <v xml:space="preserve"> </v>
      </c>
      <c r="I6" s="29" t="str">
        <f>IF(직접데이타입력!$M11=1,IF(직접데이타입력!$E11="8",직접데이타입력!$K11," ")," ")</f>
        <v xml:space="preserve"> </v>
      </c>
      <c r="J6" s="29" t="str">
        <f>IF(직접데이타입력!$M11=1,IF(직접데이타입력!$E11="9",직접데이타입력!$K11," ")," ")</f>
        <v xml:space="preserve"> </v>
      </c>
      <c r="K6" s="29" t="str">
        <f>IF(직접데이타입력!$M11=1,IF(직접데이타입력!$E11="10",직접데이타입력!$K11," ")," ")</f>
        <v xml:space="preserve"> </v>
      </c>
      <c r="L6" s="29" t="str">
        <f>IF(직접데이타입력!$M11=1,IF(직접데이타입력!$E11="11",직접데이타입력!$K11," ")," ")</f>
        <v xml:space="preserve"> </v>
      </c>
      <c r="M6" s="29" t="str">
        <f>IF(직접데이타입력!$M11=1,IF(직접데이타입력!$E11="12",직접데이타입력!$K11," ")," ")</f>
        <v xml:space="preserve"> </v>
      </c>
      <c r="N6" s="29" t="str">
        <f>IF(직접데이타입력!$M11=1,IF(직접데이타입력!$E11="13",직접데이타입력!$K11," ")," ")</f>
        <v xml:space="preserve"> </v>
      </c>
      <c r="O6" s="29" t="str">
        <f>IF(직접데이타입력!$M11=1,IF(직접데이타입력!$E11="14",직접데이타입력!$K11," ")," ")</f>
        <v xml:space="preserve"> </v>
      </c>
      <c r="P6" s="29" t="str">
        <f>IF(직접데이타입력!$M11=1,IF(직접데이타입력!$E11="15",직접데이타입력!$K11," ")," ")</f>
        <v xml:space="preserve"> </v>
      </c>
      <c r="Q6" s="29" t="str">
        <f>IF(직접데이타입력!$M11=1,IF(직접데이타입력!$E11="16",직접데이타입력!$K11," ")," ")</f>
        <v xml:space="preserve"> </v>
      </c>
      <c r="R6" s="29" t="str">
        <f>IF(직접데이타입력!$M11=1,IF(직접데이타입력!$E11="17",직접데이타입력!$K11," ")," ")</f>
        <v xml:space="preserve"> </v>
      </c>
      <c r="S6" s="29" t="str">
        <f>IF(직접데이타입력!$M11=1,IF(직접데이타입력!$E11="18",직접데이타입력!$K11," ")," ")</f>
        <v xml:space="preserve"> </v>
      </c>
      <c r="T6" s="29" t="str">
        <f>IF(직접데이타입력!$M11=1,IF(직접데이타입력!$E11="19",직접데이타입력!$K11," ")," ")</f>
        <v xml:space="preserve"> </v>
      </c>
    </row>
    <row r="7" spans="1:20" ht="11.25" customHeight="1">
      <c r="A7" s="29">
        <f t="shared" si="0"/>
        <v>6</v>
      </c>
      <c r="B7" s="29" t="str">
        <f>IF(직접데이타입력!$M12=1,IF(직접데이타입력!$E12="1",직접데이타입력!$K12," ")," ")</f>
        <v xml:space="preserve"> </v>
      </c>
      <c r="C7" s="29" t="str">
        <f>IF(직접데이타입력!$M12=1,IF(직접데이타입력!$E12="2",직접데이타입력!$K12," ")," ")</f>
        <v xml:space="preserve"> </v>
      </c>
      <c r="D7" s="29" t="str">
        <f>IF(직접데이타입력!$M12=1,IF(직접데이타입력!$E12="3",직접데이타입력!$K12," ")," ")</f>
        <v xml:space="preserve"> </v>
      </c>
      <c r="E7" s="29" t="str">
        <f>IF(직접데이타입력!$M12=1,IF(직접데이타입력!$E12="4",직접데이타입력!$K12," ")," ")</f>
        <v xml:space="preserve"> </v>
      </c>
      <c r="F7" s="29" t="str">
        <f>IF(직접데이타입력!$M12=1,IF(직접데이타입력!$E12="5",직접데이타입력!$K12," ")," ")</f>
        <v xml:space="preserve"> </v>
      </c>
      <c r="G7" s="29" t="str">
        <f>IF(직접데이타입력!$M12=1,IF(직접데이타입력!$E12="6",직접데이타입력!$K12," ")," ")</f>
        <v xml:space="preserve"> </v>
      </c>
      <c r="H7" s="29" t="str">
        <f>IF(직접데이타입력!$M12=1,IF(직접데이타입력!$E12="7",직접데이타입력!$K12," ")," ")</f>
        <v xml:space="preserve"> </v>
      </c>
      <c r="I7" s="29" t="str">
        <f>IF(직접데이타입력!$M12=1,IF(직접데이타입력!$E12="8",직접데이타입력!$K12," ")," ")</f>
        <v xml:space="preserve"> </v>
      </c>
      <c r="J7" s="29" t="str">
        <f>IF(직접데이타입력!$M12=1,IF(직접데이타입력!$E12="9",직접데이타입력!$K12," ")," ")</f>
        <v xml:space="preserve"> </v>
      </c>
      <c r="K7" s="29" t="str">
        <f>IF(직접데이타입력!$M12=1,IF(직접데이타입력!$E12="10",직접데이타입력!$K12," ")," ")</f>
        <v xml:space="preserve"> </v>
      </c>
      <c r="L7" s="29" t="str">
        <f>IF(직접데이타입력!$M12=1,IF(직접데이타입력!$E12="11",직접데이타입력!$K12," ")," ")</f>
        <v xml:space="preserve"> </v>
      </c>
      <c r="M7" s="29" t="str">
        <f>IF(직접데이타입력!$M12=1,IF(직접데이타입력!$E12="12",직접데이타입력!$K12," ")," ")</f>
        <v xml:space="preserve"> </v>
      </c>
      <c r="N7" s="29" t="str">
        <f>IF(직접데이타입력!$M12=1,IF(직접데이타입력!$E12="13",직접데이타입력!$K12," ")," ")</f>
        <v xml:space="preserve"> </v>
      </c>
      <c r="O7" s="29" t="str">
        <f>IF(직접데이타입력!$M12=1,IF(직접데이타입력!$E12="14",직접데이타입력!$K12," ")," ")</f>
        <v xml:space="preserve"> </v>
      </c>
      <c r="P7" s="29" t="str">
        <f>IF(직접데이타입력!$M12=1,IF(직접데이타입력!$E12="15",직접데이타입력!$K12," ")," ")</f>
        <v xml:space="preserve"> </v>
      </c>
      <c r="Q7" s="29" t="str">
        <f>IF(직접데이타입력!$M12=1,IF(직접데이타입력!$E12="16",직접데이타입력!$K12," ")," ")</f>
        <v xml:space="preserve"> </v>
      </c>
      <c r="R7" s="29" t="str">
        <f>IF(직접데이타입력!$M12=1,IF(직접데이타입력!$E12="17",직접데이타입력!$K12," ")," ")</f>
        <v xml:space="preserve"> </v>
      </c>
      <c r="S7" s="29" t="str">
        <f>IF(직접데이타입력!$M12=1,IF(직접데이타입력!$E12="18",직접데이타입력!$K12," ")," ")</f>
        <v xml:space="preserve"> </v>
      </c>
      <c r="T7" s="29" t="str">
        <f>IF(직접데이타입력!$M12=1,IF(직접데이타입력!$E12="19",직접데이타입력!$K12," ")," ")</f>
        <v xml:space="preserve"> </v>
      </c>
    </row>
    <row r="8" spans="1:20" ht="11.25" customHeight="1">
      <c r="A8" s="29">
        <f t="shared" si="0"/>
        <v>7</v>
      </c>
      <c r="B8" s="29" t="str">
        <f>IF(직접데이타입력!$M13=1,IF(직접데이타입력!$E13="1",직접데이타입력!$K13," ")," ")</f>
        <v xml:space="preserve"> </v>
      </c>
      <c r="C8" s="29" t="str">
        <f>IF(직접데이타입력!$M13=1,IF(직접데이타입력!$E13="2",직접데이타입력!$K13," ")," ")</f>
        <v xml:space="preserve"> </v>
      </c>
      <c r="D8" s="29" t="str">
        <f>IF(직접데이타입력!$M13=1,IF(직접데이타입력!$E13="3",직접데이타입력!$K13," ")," ")</f>
        <v xml:space="preserve"> </v>
      </c>
      <c r="E8" s="29" t="str">
        <f>IF(직접데이타입력!$M13=1,IF(직접데이타입력!$E13="4",직접데이타입력!$K13," ")," ")</f>
        <v xml:space="preserve"> </v>
      </c>
      <c r="F8" s="29" t="str">
        <f>IF(직접데이타입력!$M13=1,IF(직접데이타입력!$E13="5",직접데이타입력!$K13," ")," ")</f>
        <v xml:space="preserve"> </v>
      </c>
      <c r="G8" s="29" t="str">
        <f>IF(직접데이타입력!$M13=1,IF(직접데이타입력!$E13="6",직접데이타입력!$K13," ")," ")</f>
        <v xml:space="preserve"> </v>
      </c>
      <c r="H8" s="29" t="str">
        <f>IF(직접데이타입력!$M13=1,IF(직접데이타입력!$E13="7",직접데이타입력!$K13," ")," ")</f>
        <v xml:space="preserve"> </v>
      </c>
      <c r="I8" s="29" t="str">
        <f>IF(직접데이타입력!$M13=1,IF(직접데이타입력!$E13="8",직접데이타입력!$K13," ")," ")</f>
        <v xml:space="preserve"> </v>
      </c>
      <c r="J8" s="29" t="str">
        <f>IF(직접데이타입력!$M13=1,IF(직접데이타입력!$E13="9",직접데이타입력!$K13," ")," ")</f>
        <v xml:space="preserve"> </v>
      </c>
      <c r="K8" s="29" t="str">
        <f>IF(직접데이타입력!$M13=1,IF(직접데이타입력!$E13="10",직접데이타입력!$K13," ")," ")</f>
        <v xml:space="preserve"> </v>
      </c>
      <c r="L8" s="29" t="str">
        <f>IF(직접데이타입력!$M13=1,IF(직접데이타입력!$E13="11",직접데이타입력!$K13," ")," ")</f>
        <v xml:space="preserve"> </v>
      </c>
      <c r="M8" s="29" t="str">
        <f>IF(직접데이타입력!$M13=1,IF(직접데이타입력!$E13="12",직접데이타입력!$K13," ")," ")</f>
        <v xml:space="preserve"> </v>
      </c>
      <c r="N8" s="29" t="str">
        <f>IF(직접데이타입력!$M13=1,IF(직접데이타입력!$E13="13",직접데이타입력!$K13," ")," ")</f>
        <v xml:space="preserve"> </v>
      </c>
      <c r="O8" s="29" t="str">
        <f>IF(직접데이타입력!$M13=1,IF(직접데이타입력!$E13="14",직접데이타입력!$K13," ")," ")</f>
        <v xml:space="preserve"> </v>
      </c>
      <c r="P8" s="29" t="str">
        <f>IF(직접데이타입력!$M13=1,IF(직접데이타입력!$E13="15",직접데이타입력!$K13," ")," ")</f>
        <v xml:space="preserve"> </v>
      </c>
      <c r="Q8" s="29" t="str">
        <f>IF(직접데이타입력!$M13=1,IF(직접데이타입력!$E13="16",직접데이타입력!$K13," ")," ")</f>
        <v xml:space="preserve"> </v>
      </c>
      <c r="R8" s="29" t="str">
        <f>IF(직접데이타입력!$M13=1,IF(직접데이타입력!$E13="17",직접데이타입력!$K13," ")," ")</f>
        <v xml:space="preserve"> </v>
      </c>
      <c r="S8" s="29" t="str">
        <f>IF(직접데이타입력!$M13=1,IF(직접데이타입력!$E13="18",직접데이타입력!$K13," ")," ")</f>
        <v xml:space="preserve"> </v>
      </c>
      <c r="T8" s="29" t="str">
        <f>IF(직접데이타입력!$M13=1,IF(직접데이타입력!$E13="19",직접데이타입력!$K13," ")," ")</f>
        <v xml:space="preserve"> </v>
      </c>
    </row>
    <row r="9" spans="1:20" ht="11.25" customHeight="1">
      <c r="A9" s="29">
        <f t="shared" si="0"/>
        <v>8</v>
      </c>
      <c r="B9" s="29" t="str">
        <f>IF(직접데이타입력!$M14=1,IF(직접데이타입력!$E14="1",직접데이타입력!$K14," ")," ")</f>
        <v xml:space="preserve"> </v>
      </c>
      <c r="C9" s="29" t="str">
        <f>IF(직접데이타입력!$M14=1,IF(직접데이타입력!$E14="2",직접데이타입력!$K14," ")," ")</f>
        <v xml:space="preserve"> </v>
      </c>
      <c r="D9" s="29" t="str">
        <f>IF(직접데이타입력!$M14=1,IF(직접데이타입력!$E14="3",직접데이타입력!$K14," ")," ")</f>
        <v xml:space="preserve"> </v>
      </c>
      <c r="E9" s="29" t="str">
        <f>IF(직접데이타입력!$M14=1,IF(직접데이타입력!$E14="4",직접데이타입력!$K14," ")," ")</f>
        <v xml:space="preserve"> </v>
      </c>
      <c r="F9" s="29" t="str">
        <f>IF(직접데이타입력!$M14=1,IF(직접데이타입력!$E14="5",직접데이타입력!$K14," ")," ")</f>
        <v xml:space="preserve"> </v>
      </c>
      <c r="G9" s="29" t="str">
        <f>IF(직접데이타입력!$M14=1,IF(직접데이타입력!$E14="6",직접데이타입력!$K14," ")," ")</f>
        <v xml:space="preserve"> </v>
      </c>
      <c r="H9" s="29" t="str">
        <f>IF(직접데이타입력!$M14=1,IF(직접데이타입력!$E14="7",직접데이타입력!$K14," ")," ")</f>
        <v xml:space="preserve"> </v>
      </c>
      <c r="I9" s="29" t="str">
        <f>IF(직접데이타입력!$M14=1,IF(직접데이타입력!$E14="8",직접데이타입력!$K14," ")," ")</f>
        <v xml:space="preserve"> </v>
      </c>
      <c r="J9" s="29" t="str">
        <f>IF(직접데이타입력!$M14=1,IF(직접데이타입력!$E14="9",직접데이타입력!$K14," ")," ")</f>
        <v xml:space="preserve"> </v>
      </c>
      <c r="K9" s="29" t="str">
        <f>IF(직접데이타입력!$M14=1,IF(직접데이타입력!$E14="10",직접데이타입력!$K14," ")," ")</f>
        <v xml:space="preserve"> </v>
      </c>
      <c r="L9" s="29" t="str">
        <f>IF(직접데이타입력!$M14=1,IF(직접데이타입력!$E14="11",직접데이타입력!$K14," ")," ")</f>
        <v xml:space="preserve"> </v>
      </c>
      <c r="M9" s="29" t="str">
        <f>IF(직접데이타입력!$M14=1,IF(직접데이타입력!$E14="12",직접데이타입력!$K14," ")," ")</f>
        <v xml:space="preserve"> </v>
      </c>
      <c r="N9" s="29" t="str">
        <f>IF(직접데이타입력!$M14=1,IF(직접데이타입력!$E14="13",직접데이타입력!$K14," ")," ")</f>
        <v xml:space="preserve"> </v>
      </c>
      <c r="O9" s="29" t="str">
        <f>IF(직접데이타입력!$M14=1,IF(직접데이타입력!$E14="14",직접데이타입력!$K14," ")," ")</f>
        <v xml:space="preserve"> </v>
      </c>
      <c r="P9" s="29" t="str">
        <f>IF(직접데이타입력!$M14=1,IF(직접데이타입력!$E14="15",직접데이타입력!$K14," ")," ")</f>
        <v xml:space="preserve"> </v>
      </c>
      <c r="Q9" s="29" t="str">
        <f>IF(직접데이타입력!$M14=1,IF(직접데이타입력!$E14="16",직접데이타입력!$K14," ")," ")</f>
        <v xml:space="preserve"> </v>
      </c>
      <c r="R9" s="29" t="str">
        <f>IF(직접데이타입력!$M14=1,IF(직접데이타입력!$E14="17",직접데이타입력!$K14," ")," ")</f>
        <v xml:space="preserve"> </v>
      </c>
      <c r="S9" s="29" t="str">
        <f>IF(직접데이타입력!$M14=1,IF(직접데이타입력!$E14="18",직접데이타입력!$K14," ")," ")</f>
        <v xml:space="preserve"> </v>
      </c>
      <c r="T9" s="29" t="str">
        <f>IF(직접데이타입력!$M14=1,IF(직접데이타입력!$E14="19",직접데이타입력!$K14," ")," ")</f>
        <v xml:space="preserve"> </v>
      </c>
    </row>
    <row r="10" spans="1:20" ht="11.25" customHeight="1">
      <c r="A10" s="29">
        <f t="shared" si="0"/>
        <v>9</v>
      </c>
      <c r="B10" s="29" t="str">
        <f>IF(직접데이타입력!$M15=1,IF(직접데이타입력!$E15="1",직접데이타입력!$K15," ")," ")</f>
        <v xml:space="preserve"> </v>
      </c>
      <c r="C10" s="29" t="str">
        <f>IF(직접데이타입력!$M15=1,IF(직접데이타입력!$E15="2",직접데이타입력!$K15," ")," ")</f>
        <v xml:space="preserve"> </v>
      </c>
      <c r="D10" s="29" t="str">
        <f>IF(직접데이타입력!$M15=1,IF(직접데이타입력!$E15="3",직접데이타입력!$K15," ")," ")</f>
        <v xml:space="preserve"> </v>
      </c>
      <c r="E10" s="29" t="str">
        <f>IF(직접데이타입력!$M15=1,IF(직접데이타입력!$E15="4",직접데이타입력!$K15," ")," ")</f>
        <v xml:space="preserve"> </v>
      </c>
      <c r="F10" s="29" t="str">
        <f>IF(직접데이타입력!$M15=1,IF(직접데이타입력!$E15="5",직접데이타입력!$K15," ")," ")</f>
        <v xml:space="preserve"> </v>
      </c>
      <c r="G10" s="29" t="str">
        <f>IF(직접데이타입력!$M15=1,IF(직접데이타입력!$E15="6",직접데이타입력!$K15," ")," ")</f>
        <v xml:space="preserve"> </v>
      </c>
      <c r="H10" s="29" t="str">
        <f>IF(직접데이타입력!$M15=1,IF(직접데이타입력!$E15="7",직접데이타입력!$K15," ")," ")</f>
        <v xml:space="preserve"> </v>
      </c>
      <c r="I10" s="29" t="str">
        <f>IF(직접데이타입력!$M15=1,IF(직접데이타입력!$E15="8",직접데이타입력!$K15," ")," ")</f>
        <v xml:space="preserve"> </v>
      </c>
      <c r="J10" s="29" t="str">
        <f>IF(직접데이타입력!$M15=1,IF(직접데이타입력!$E15="9",직접데이타입력!$K15," ")," ")</f>
        <v xml:space="preserve"> </v>
      </c>
      <c r="K10" s="29" t="str">
        <f>IF(직접데이타입력!$M15=1,IF(직접데이타입력!$E15="10",직접데이타입력!$K15," ")," ")</f>
        <v xml:space="preserve"> </v>
      </c>
      <c r="L10" s="29" t="str">
        <f>IF(직접데이타입력!$M15=1,IF(직접데이타입력!$E15="11",직접데이타입력!$K15," ")," ")</f>
        <v xml:space="preserve"> </v>
      </c>
      <c r="M10" s="29" t="str">
        <f>IF(직접데이타입력!$M15=1,IF(직접데이타입력!$E15="12",직접데이타입력!$K15," ")," ")</f>
        <v xml:space="preserve"> </v>
      </c>
      <c r="N10" s="29" t="str">
        <f>IF(직접데이타입력!$M15=1,IF(직접데이타입력!$E15="13",직접데이타입력!$K15," ")," ")</f>
        <v xml:space="preserve"> </v>
      </c>
      <c r="O10" s="29" t="str">
        <f>IF(직접데이타입력!$M15=1,IF(직접데이타입력!$E15="14",직접데이타입력!$K15," ")," ")</f>
        <v xml:space="preserve"> </v>
      </c>
      <c r="P10" s="29" t="str">
        <f>IF(직접데이타입력!$M15=1,IF(직접데이타입력!$E15="15",직접데이타입력!$K15," ")," ")</f>
        <v xml:space="preserve"> </v>
      </c>
      <c r="Q10" s="29" t="str">
        <f>IF(직접데이타입력!$M15=1,IF(직접데이타입력!$E15="16",직접데이타입력!$K15," ")," ")</f>
        <v xml:space="preserve"> </v>
      </c>
      <c r="R10" s="29" t="str">
        <f>IF(직접데이타입력!$M15=1,IF(직접데이타입력!$E15="17",직접데이타입력!$K15," ")," ")</f>
        <v xml:space="preserve"> </v>
      </c>
      <c r="S10" s="29" t="str">
        <f>IF(직접데이타입력!$M15=1,IF(직접데이타입력!$E15="18",직접데이타입력!$K15," ")," ")</f>
        <v xml:space="preserve"> </v>
      </c>
      <c r="T10" s="29" t="str">
        <f>IF(직접데이타입력!$M15=1,IF(직접데이타입력!$E15="19",직접데이타입력!$K15," ")," ")</f>
        <v xml:space="preserve"> </v>
      </c>
    </row>
    <row r="11" spans="1:20" ht="11.25" customHeight="1">
      <c r="A11" s="29">
        <f t="shared" si="0"/>
        <v>10</v>
      </c>
      <c r="B11" s="29" t="str">
        <f>IF(직접데이타입력!$M16=1,IF(직접데이타입력!$E16="1",직접데이타입력!$K16," ")," ")</f>
        <v xml:space="preserve"> </v>
      </c>
      <c r="C11" s="29" t="str">
        <f>IF(직접데이타입력!$M16=1,IF(직접데이타입력!$E16="2",직접데이타입력!$K16," ")," ")</f>
        <v xml:space="preserve"> </v>
      </c>
      <c r="D11" s="29" t="str">
        <f>IF(직접데이타입력!$M16=1,IF(직접데이타입력!$E16="3",직접데이타입력!$K16," ")," ")</f>
        <v xml:space="preserve"> </v>
      </c>
      <c r="E11" s="29" t="str">
        <f>IF(직접데이타입력!$M16=1,IF(직접데이타입력!$E16="4",직접데이타입력!$K16," ")," ")</f>
        <v xml:space="preserve"> </v>
      </c>
      <c r="F11" s="29" t="str">
        <f>IF(직접데이타입력!$M16=1,IF(직접데이타입력!$E16="5",직접데이타입력!$K16," ")," ")</f>
        <v xml:space="preserve"> </v>
      </c>
      <c r="G11" s="29" t="str">
        <f>IF(직접데이타입력!$M16=1,IF(직접데이타입력!$E16="6",직접데이타입력!$K16," ")," ")</f>
        <v xml:space="preserve"> </v>
      </c>
      <c r="H11" s="29" t="str">
        <f>IF(직접데이타입력!$M16=1,IF(직접데이타입력!$E16="7",직접데이타입력!$K16," ")," ")</f>
        <v xml:space="preserve"> </v>
      </c>
      <c r="I11" s="29" t="str">
        <f>IF(직접데이타입력!$M16=1,IF(직접데이타입력!$E16="8",직접데이타입력!$K16," ")," ")</f>
        <v xml:space="preserve"> </v>
      </c>
      <c r="J11" s="29" t="str">
        <f>IF(직접데이타입력!$M16=1,IF(직접데이타입력!$E16="9",직접데이타입력!$K16," ")," ")</f>
        <v xml:space="preserve"> </v>
      </c>
      <c r="K11" s="29" t="str">
        <f>IF(직접데이타입력!$M16=1,IF(직접데이타입력!$E16="10",직접데이타입력!$K16," ")," ")</f>
        <v xml:space="preserve"> </v>
      </c>
      <c r="L11" s="29" t="str">
        <f>IF(직접데이타입력!$M16=1,IF(직접데이타입력!$E16="11",직접데이타입력!$K16," ")," ")</f>
        <v xml:space="preserve"> </v>
      </c>
      <c r="M11" s="29" t="str">
        <f>IF(직접데이타입력!$M16=1,IF(직접데이타입력!$E16="12",직접데이타입력!$K16," ")," ")</f>
        <v xml:space="preserve"> </v>
      </c>
      <c r="N11" s="29" t="str">
        <f>IF(직접데이타입력!$M16=1,IF(직접데이타입력!$E16="13",직접데이타입력!$K16," ")," ")</f>
        <v xml:space="preserve"> </v>
      </c>
      <c r="O11" s="29" t="str">
        <f>IF(직접데이타입력!$M16=1,IF(직접데이타입력!$E16="14",직접데이타입력!$K16," ")," ")</f>
        <v xml:space="preserve"> </v>
      </c>
      <c r="P11" s="29" t="str">
        <f>IF(직접데이타입력!$M16=1,IF(직접데이타입력!$E16="15",직접데이타입력!$K16," ")," ")</f>
        <v xml:space="preserve"> </v>
      </c>
      <c r="Q11" s="29" t="str">
        <f>IF(직접데이타입력!$M16=1,IF(직접데이타입력!$E16="16",직접데이타입력!$K16," ")," ")</f>
        <v xml:space="preserve"> </v>
      </c>
      <c r="R11" s="29" t="str">
        <f>IF(직접데이타입력!$M16=1,IF(직접데이타입력!$E16="17",직접데이타입력!$K16," ")," ")</f>
        <v xml:space="preserve"> </v>
      </c>
      <c r="S11" s="29" t="str">
        <f>IF(직접데이타입력!$M16=1,IF(직접데이타입력!$E16="18",직접데이타입력!$K16," ")," ")</f>
        <v xml:space="preserve"> </v>
      </c>
      <c r="T11" s="29" t="str">
        <f>IF(직접데이타입력!$M16=1,IF(직접데이타입력!$E16="19",직접데이타입력!$K16," ")," ")</f>
        <v xml:space="preserve"> </v>
      </c>
    </row>
    <row r="12" spans="1:20" ht="11.25" customHeight="1">
      <c r="A12" s="29">
        <f t="shared" si="0"/>
        <v>11</v>
      </c>
      <c r="B12" s="29" t="str">
        <f>IF(직접데이타입력!$M17=1,IF(직접데이타입력!$E17="1",직접데이타입력!$K17," ")," ")</f>
        <v xml:space="preserve"> </v>
      </c>
      <c r="C12" s="29" t="str">
        <f>IF(직접데이타입력!$M17=1,IF(직접데이타입력!$E17="2",직접데이타입력!$K17," ")," ")</f>
        <v xml:space="preserve"> </v>
      </c>
      <c r="D12" s="29" t="str">
        <f>IF(직접데이타입력!$M17=1,IF(직접데이타입력!$E17="3",직접데이타입력!$K17," ")," ")</f>
        <v xml:space="preserve"> </v>
      </c>
      <c r="E12" s="29" t="str">
        <f>IF(직접데이타입력!$M17=1,IF(직접데이타입력!$E17="4",직접데이타입력!$K17," ")," ")</f>
        <v xml:space="preserve"> </v>
      </c>
      <c r="F12" s="29" t="str">
        <f>IF(직접데이타입력!$M17=1,IF(직접데이타입력!$E17="5",직접데이타입력!$K17," ")," ")</f>
        <v xml:space="preserve"> </v>
      </c>
      <c r="G12" s="29" t="str">
        <f>IF(직접데이타입력!$M17=1,IF(직접데이타입력!$E17="6",직접데이타입력!$K17," ")," ")</f>
        <v xml:space="preserve"> </v>
      </c>
      <c r="H12" s="29" t="str">
        <f>IF(직접데이타입력!$M17=1,IF(직접데이타입력!$E17="7",직접데이타입력!$K17," ")," ")</f>
        <v xml:space="preserve"> </v>
      </c>
      <c r="I12" s="29" t="str">
        <f>IF(직접데이타입력!$M17=1,IF(직접데이타입력!$E17="8",직접데이타입력!$K17," ")," ")</f>
        <v xml:space="preserve"> </v>
      </c>
      <c r="J12" s="29" t="str">
        <f>IF(직접데이타입력!$M17=1,IF(직접데이타입력!$E17="9",직접데이타입력!$K17," ")," ")</f>
        <v xml:space="preserve"> </v>
      </c>
      <c r="K12" s="29" t="str">
        <f>IF(직접데이타입력!$M17=1,IF(직접데이타입력!$E17="10",직접데이타입력!$K17," ")," ")</f>
        <v xml:space="preserve"> </v>
      </c>
      <c r="L12" s="29" t="str">
        <f>IF(직접데이타입력!$M17=1,IF(직접데이타입력!$E17="11",직접데이타입력!$K17," ")," ")</f>
        <v xml:space="preserve"> </v>
      </c>
      <c r="M12" s="29" t="str">
        <f>IF(직접데이타입력!$M17=1,IF(직접데이타입력!$E17="12",직접데이타입력!$K17," ")," ")</f>
        <v xml:space="preserve"> </v>
      </c>
      <c r="N12" s="29" t="str">
        <f>IF(직접데이타입력!$M17=1,IF(직접데이타입력!$E17="13",직접데이타입력!$K17," ")," ")</f>
        <v xml:space="preserve"> </v>
      </c>
      <c r="O12" s="29" t="str">
        <f>IF(직접데이타입력!$M17=1,IF(직접데이타입력!$E17="14",직접데이타입력!$K17," ")," ")</f>
        <v xml:space="preserve"> </v>
      </c>
      <c r="P12" s="29" t="str">
        <f>IF(직접데이타입력!$M17=1,IF(직접데이타입력!$E17="15",직접데이타입력!$K17," ")," ")</f>
        <v xml:space="preserve"> </v>
      </c>
      <c r="Q12" s="29" t="str">
        <f>IF(직접데이타입력!$M17=1,IF(직접데이타입력!$E17="16",직접데이타입력!$K17," ")," ")</f>
        <v xml:space="preserve"> </v>
      </c>
      <c r="R12" s="29" t="str">
        <f>IF(직접데이타입력!$M17=1,IF(직접데이타입력!$E17="17",직접데이타입력!$K17," ")," ")</f>
        <v xml:space="preserve"> </v>
      </c>
      <c r="S12" s="29" t="str">
        <f>IF(직접데이타입력!$M17=1,IF(직접데이타입력!$E17="18",직접데이타입력!$K17," ")," ")</f>
        <v xml:space="preserve"> </v>
      </c>
      <c r="T12" s="29" t="str">
        <f>IF(직접데이타입력!$M17=1,IF(직접데이타입력!$E17="19",직접데이타입력!$K17," ")," ")</f>
        <v xml:space="preserve"> </v>
      </c>
    </row>
    <row r="13" spans="1:20" ht="11.25" customHeight="1">
      <c r="A13" s="29">
        <f t="shared" si="0"/>
        <v>12</v>
      </c>
      <c r="B13" s="29" t="str">
        <f>IF(직접데이타입력!$M18=1,IF(직접데이타입력!$E18="1",직접데이타입력!$K18," ")," ")</f>
        <v xml:space="preserve"> </v>
      </c>
      <c r="C13" s="29" t="str">
        <f>IF(직접데이타입력!$M18=1,IF(직접데이타입력!$E18="2",직접데이타입력!$K18," ")," ")</f>
        <v xml:space="preserve"> </v>
      </c>
      <c r="D13" s="29" t="str">
        <f>IF(직접데이타입력!$M18=1,IF(직접데이타입력!$E18="3",직접데이타입력!$K18," ")," ")</f>
        <v xml:space="preserve"> </v>
      </c>
      <c r="E13" s="29" t="str">
        <f>IF(직접데이타입력!$M18=1,IF(직접데이타입력!$E18="4",직접데이타입력!$K18," ")," ")</f>
        <v xml:space="preserve"> </v>
      </c>
      <c r="F13" s="29" t="str">
        <f>IF(직접데이타입력!$M18=1,IF(직접데이타입력!$E18="5",직접데이타입력!$K18," ")," ")</f>
        <v xml:space="preserve"> </v>
      </c>
      <c r="G13" s="29" t="str">
        <f>IF(직접데이타입력!$M18=1,IF(직접데이타입력!$E18="6",직접데이타입력!$K18," ")," ")</f>
        <v xml:space="preserve"> </v>
      </c>
      <c r="H13" s="29" t="str">
        <f>IF(직접데이타입력!$M18=1,IF(직접데이타입력!$E18="7",직접데이타입력!$K18," ")," ")</f>
        <v xml:space="preserve"> </v>
      </c>
      <c r="I13" s="29" t="str">
        <f>IF(직접데이타입력!$M18=1,IF(직접데이타입력!$E18="8",직접데이타입력!$K18," ")," ")</f>
        <v xml:space="preserve"> </v>
      </c>
      <c r="J13" s="29" t="str">
        <f>IF(직접데이타입력!$M18=1,IF(직접데이타입력!$E18="9",직접데이타입력!$K18," ")," ")</f>
        <v xml:space="preserve"> </v>
      </c>
      <c r="K13" s="29" t="str">
        <f>IF(직접데이타입력!$M18=1,IF(직접데이타입력!$E18="10",직접데이타입력!$K18," ")," ")</f>
        <v xml:space="preserve"> </v>
      </c>
      <c r="L13" s="29" t="str">
        <f>IF(직접데이타입력!$M18=1,IF(직접데이타입력!$E18="11",직접데이타입력!$K18," ")," ")</f>
        <v xml:space="preserve"> </v>
      </c>
      <c r="M13" s="29" t="str">
        <f>IF(직접데이타입력!$M18=1,IF(직접데이타입력!$E18="12",직접데이타입력!$K18," ")," ")</f>
        <v xml:space="preserve"> </v>
      </c>
      <c r="N13" s="29" t="str">
        <f>IF(직접데이타입력!$M18=1,IF(직접데이타입력!$E18="13",직접데이타입력!$K18," ")," ")</f>
        <v xml:space="preserve"> </v>
      </c>
      <c r="O13" s="29" t="str">
        <f>IF(직접데이타입력!$M18=1,IF(직접데이타입력!$E18="14",직접데이타입력!$K18," ")," ")</f>
        <v xml:space="preserve"> </v>
      </c>
      <c r="P13" s="29" t="str">
        <f>IF(직접데이타입력!$M18=1,IF(직접데이타입력!$E18="15",직접데이타입력!$K18," ")," ")</f>
        <v xml:space="preserve"> </v>
      </c>
      <c r="Q13" s="29" t="str">
        <f>IF(직접데이타입력!$M18=1,IF(직접데이타입력!$E18="16",직접데이타입력!$K18," ")," ")</f>
        <v xml:space="preserve"> </v>
      </c>
      <c r="R13" s="29" t="str">
        <f>IF(직접데이타입력!$M18=1,IF(직접데이타입력!$E18="17",직접데이타입력!$K18," ")," ")</f>
        <v xml:space="preserve"> </v>
      </c>
      <c r="S13" s="29" t="str">
        <f>IF(직접데이타입력!$M18=1,IF(직접데이타입력!$E18="18",직접데이타입력!$K18," ")," ")</f>
        <v xml:space="preserve"> </v>
      </c>
      <c r="T13" s="29" t="str">
        <f>IF(직접데이타입력!$M18=1,IF(직접데이타입력!$E18="19",직접데이타입력!$K18," ")," ")</f>
        <v xml:space="preserve"> </v>
      </c>
    </row>
    <row r="14" spans="1:20" ht="11.25" customHeight="1">
      <c r="A14" s="29">
        <f t="shared" si="0"/>
        <v>13</v>
      </c>
      <c r="B14" s="29" t="str">
        <f>IF(직접데이타입력!$M19=1,IF(직접데이타입력!$E19="1",직접데이타입력!$K19," ")," ")</f>
        <v xml:space="preserve"> </v>
      </c>
      <c r="C14" s="29" t="str">
        <f>IF(직접데이타입력!$M19=1,IF(직접데이타입력!$E19="2",직접데이타입력!$K19," ")," ")</f>
        <v xml:space="preserve"> </v>
      </c>
      <c r="D14" s="29" t="str">
        <f>IF(직접데이타입력!$M19=1,IF(직접데이타입력!$E19="3",직접데이타입력!$K19," ")," ")</f>
        <v xml:space="preserve"> </v>
      </c>
      <c r="E14" s="29" t="str">
        <f>IF(직접데이타입력!$M19=1,IF(직접데이타입력!$E19="4",직접데이타입력!$K19," ")," ")</f>
        <v xml:space="preserve"> </v>
      </c>
      <c r="F14" s="29" t="str">
        <f>IF(직접데이타입력!$M19=1,IF(직접데이타입력!$E19="5",직접데이타입력!$K19," ")," ")</f>
        <v xml:space="preserve"> </v>
      </c>
      <c r="G14" s="29" t="str">
        <f>IF(직접데이타입력!$M19=1,IF(직접데이타입력!$E19="6",직접데이타입력!$K19," ")," ")</f>
        <v xml:space="preserve"> </v>
      </c>
      <c r="H14" s="29" t="str">
        <f>IF(직접데이타입력!$M19=1,IF(직접데이타입력!$E19="7",직접데이타입력!$K19," ")," ")</f>
        <v xml:space="preserve"> </v>
      </c>
      <c r="I14" s="29" t="str">
        <f>IF(직접데이타입력!$M19=1,IF(직접데이타입력!$E19="8",직접데이타입력!$K19," ")," ")</f>
        <v xml:space="preserve"> </v>
      </c>
      <c r="J14" s="29" t="str">
        <f>IF(직접데이타입력!$M19=1,IF(직접데이타입력!$E19="9",직접데이타입력!$K19," ")," ")</f>
        <v xml:space="preserve"> </v>
      </c>
      <c r="K14" s="29" t="str">
        <f>IF(직접데이타입력!$M19=1,IF(직접데이타입력!$E19="10",직접데이타입력!$K19," ")," ")</f>
        <v xml:space="preserve"> </v>
      </c>
      <c r="L14" s="29" t="str">
        <f>IF(직접데이타입력!$M19=1,IF(직접데이타입력!$E19="11",직접데이타입력!$K19," ")," ")</f>
        <v xml:space="preserve"> </v>
      </c>
      <c r="M14" s="29" t="str">
        <f>IF(직접데이타입력!$M19=1,IF(직접데이타입력!$E19="12",직접데이타입력!$K19," ")," ")</f>
        <v xml:space="preserve"> </v>
      </c>
      <c r="N14" s="29" t="str">
        <f>IF(직접데이타입력!$M19=1,IF(직접데이타입력!$E19="13",직접데이타입력!$K19," ")," ")</f>
        <v xml:space="preserve"> </v>
      </c>
      <c r="O14" s="29" t="str">
        <f>IF(직접데이타입력!$M19=1,IF(직접데이타입력!$E19="14",직접데이타입력!$K19," ")," ")</f>
        <v xml:space="preserve"> </v>
      </c>
      <c r="P14" s="29" t="str">
        <f>IF(직접데이타입력!$M19=1,IF(직접데이타입력!$E19="15",직접데이타입력!$K19," ")," ")</f>
        <v xml:space="preserve"> </v>
      </c>
      <c r="Q14" s="29" t="str">
        <f>IF(직접데이타입력!$M19=1,IF(직접데이타입력!$E19="16",직접데이타입력!$K19," ")," ")</f>
        <v xml:space="preserve"> </v>
      </c>
      <c r="R14" s="29" t="str">
        <f>IF(직접데이타입력!$M19=1,IF(직접데이타입력!$E19="17",직접데이타입력!$K19," ")," ")</f>
        <v xml:space="preserve"> </v>
      </c>
      <c r="S14" s="29" t="str">
        <f>IF(직접데이타입력!$M19=1,IF(직접데이타입력!$E19="18",직접데이타입력!$K19," ")," ")</f>
        <v xml:space="preserve"> </v>
      </c>
      <c r="T14" s="29" t="str">
        <f>IF(직접데이타입력!$M19=1,IF(직접데이타입력!$E19="19",직접데이타입력!$K19," ")," ")</f>
        <v xml:space="preserve"> </v>
      </c>
    </row>
    <row r="15" spans="1:20" ht="11.25" customHeight="1">
      <c r="A15" s="29">
        <f t="shared" si="0"/>
        <v>14</v>
      </c>
      <c r="B15" s="29" t="str">
        <f>IF(직접데이타입력!$M20=1,IF(직접데이타입력!$E20="1",직접데이타입력!$K20," ")," ")</f>
        <v xml:space="preserve"> </v>
      </c>
      <c r="C15" s="29" t="str">
        <f>IF(직접데이타입력!$M20=1,IF(직접데이타입력!$E20="2",직접데이타입력!$K20," ")," ")</f>
        <v xml:space="preserve"> </v>
      </c>
      <c r="D15" s="29" t="str">
        <f>IF(직접데이타입력!$M20=1,IF(직접데이타입력!$E20="3",직접데이타입력!$K20," ")," ")</f>
        <v xml:space="preserve"> </v>
      </c>
      <c r="E15" s="29" t="str">
        <f>IF(직접데이타입력!$M20=1,IF(직접데이타입력!$E20="4",직접데이타입력!$K20," ")," ")</f>
        <v xml:space="preserve"> </v>
      </c>
      <c r="F15" s="29" t="str">
        <f>IF(직접데이타입력!$M20=1,IF(직접데이타입력!$E20="5",직접데이타입력!$K20," ")," ")</f>
        <v xml:space="preserve"> </v>
      </c>
      <c r="G15" s="29" t="str">
        <f>IF(직접데이타입력!$M20=1,IF(직접데이타입력!$E20="6",직접데이타입력!$K20," ")," ")</f>
        <v xml:space="preserve"> </v>
      </c>
      <c r="H15" s="29" t="str">
        <f>IF(직접데이타입력!$M20=1,IF(직접데이타입력!$E20="7",직접데이타입력!$K20," ")," ")</f>
        <v xml:space="preserve"> </v>
      </c>
      <c r="I15" s="29" t="str">
        <f>IF(직접데이타입력!$M20=1,IF(직접데이타입력!$E20="8",직접데이타입력!$K20," ")," ")</f>
        <v xml:space="preserve"> </v>
      </c>
      <c r="J15" s="29" t="str">
        <f>IF(직접데이타입력!$M20=1,IF(직접데이타입력!$E20="9",직접데이타입력!$K20," ")," ")</f>
        <v xml:space="preserve"> </v>
      </c>
      <c r="K15" s="29" t="str">
        <f>IF(직접데이타입력!$M20=1,IF(직접데이타입력!$E20="10",직접데이타입력!$K20," ")," ")</f>
        <v xml:space="preserve"> </v>
      </c>
      <c r="L15" s="29" t="str">
        <f>IF(직접데이타입력!$M20=1,IF(직접데이타입력!$E20="11",직접데이타입력!$K20," ")," ")</f>
        <v xml:space="preserve"> </v>
      </c>
      <c r="M15" s="29" t="str">
        <f>IF(직접데이타입력!$M20=1,IF(직접데이타입력!$E20="12",직접데이타입력!$K20," ")," ")</f>
        <v xml:space="preserve"> </v>
      </c>
      <c r="N15" s="29" t="str">
        <f>IF(직접데이타입력!$M20=1,IF(직접데이타입력!$E20="13",직접데이타입력!$K20," ")," ")</f>
        <v xml:space="preserve"> </v>
      </c>
      <c r="O15" s="29" t="str">
        <f>IF(직접데이타입력!$M20=1,IF(직접데이타입력!$E20="14",직접데이타입력!$K20," ")," ")</f>
        <v xml:space="preserve"> </v>
      </c>
      <c r="P15" s="29" t="str">
        <f>IF(직접데이타입력!$M20=1,IF(직접데이타입력!$E20="15",직접데이타입력!$K20," ")," ")</f>
        <v xml:space="preserve"> </v>
      </c>
      <c r="Q15" s="29" t="str">
        <f>IF(직접데이타입력!$M20=1,IF(직접데이타입력!$E20="16",직접데이타입력!$K20," ")," ")</f>
        <v xml:space="preserve"> </v>
      </c>
      <c r="R15" s="29" t="str">
        <f>IF(직접데이타입력!$M20=1,IF(직접데이타입력!$E20="17",직접데이타입력!$K20," ")," ")</f>
        <v xml:space="preserve"> </v>
      </c>
      <c r="S15" s="29" t="str">
        <f>IF(직접데이타입력!$M20=1,IF(직접데이타입력!$E20="18",직접데이타입력!$K20," ")," ")</f>
        <v xml:space="preserve"> </v>
      </c>
      <c r="T15" s="29" t="str">
        <f>IF(직접데이타입력!$M20=1,IF(직접데이타입력!$E20="19",직접데이타입력!$K20," ")," ")</f>
        <v xml:space="preserve"> </v>
      </c>
    </row>
    <row r="16" spans="1:20" ht="11.25" customHeight="1">
      <c r="A16" s="29">
        <f t="shared" si="0"/>
        <v>15</v>
      </c>
      <c r="B16" s="29" t="str">
        <f>IF(직접데이타입력!$M21=1,IF(직접데이타입력!$E21="1",직접데이타입력!$K21," ")," ")</f>
        <v xml:space="preserve"> </v>
      </c>
      <c r="C16" s="29" t="str">
        <f>IF(직접데이타입력!$M21=1,IF(직접데이타입력!$E21="2",직접데이타입력!$K21," ")," ")</f>
        <v xml:space="preserve"> </v>
      </c>
      <c r="D16" s="29" t="str">
        <f>IF(직접데이타입력!$M21=1,IF(직접데이타입력!$E21="3",직접데이타입력!$K21," ")," ")</f>
        <v xml:space="preserve"> </v>
      </c>
      <c r="E16" s="29" t="str">
        <f>IF(직접데이타입력!$M21=1,IF(직접데이타입력!$E21="4",직접데이타입력!$K21," ")," ")</f>
        <v xml:space="preserve"> </v>
      </c>
      <c r="F16" s="29" t="str">
        <f>IF(직접데이타입력!$M21=1,IF(직접데이타입력!$E21="5",직접데이타입력!$K21," ")," ")</f>
        <v xml:space="preserve"> </v>
      </c>
      <c r="G16" s="29" t="str">
        <f>IF(직접데이타입력!$M21=1,IF(직접데이타입력!$E21="6",직접데이타입력!$K21," ")," ")</f>
        <v xml:space="preserve"> </v>
      </c>
      <c r="H16" s="29" t="str">
        <f>IF(직접데이타입력!$M21=1,IF(직접데이타입력!$E21="7",직접데이타입력!$K21," ")," ")</f>
        <v xml:space="preserve"> </v>
      </c>
      <c r="I16" s="29" t="str">
        <f>IF(직접데이타입력!$M21=1,IF(직접데이타입력!$E21="8",직접데이타입력!$K21," ")," ")</f>
        <v xml:space="preserve"> </v>
      </c>
      <c r="J16" s="29" t="str">
        <f>IF(직접데이타입력!$M21=1,IF(직접데이타입력!$E21="9",직접데이타입력!$K21," ")," ")</f>
        <v xml:space="preserve"> </v>
      </c>
      <c r="K16" s="29" t="str">
        <f>IF(직접데이타입력!$M21=1,IF(직접데이타입력!$E21="10",직접데이타입력!$K21," ")," ")</f>
        <v xml:space="preserve"> </v>
      </c>
      <c r="L16" s="29" t="str">
        <f>IF(직접데이타입력!$M21=1,IF(직접데이타입력!$E21="11",직접데이타입력!$K21," ")," ")</f>
        <v xml:space="preserve"> </v>
      </c>
      <c r="M16" s="29" t="str">
        <f>IF(직접데이타입력!$M21=1,IF(직접데이타입력!$E21="12",직접데이타입력!$K21," ")," ")</f>
        <v xml:space="preserve"> </v>
      </c>
      <c r="N16" s="29" t="str">
        <f>IF(직접데이타입력!$M21=1,IF(직접데이타입력!$E21="13",직접데이타입력!$K21," ")," ")</f>
        <v xml:space="preserve"> </v>
      </c>
      <c r="O16" s="29" t="str">
        <f>IF(직접데이타입력!$M21=1,IF(직접데이타입력!$E21="14",직접데이타입력!$K21," ")," ")</f>
        <v xml:space="preserve"> </v>
      </c>
      <c r="P16" s="29" t="str">
        <f>IF(직접데이타입력!$M21=1,IF(직접데이타입력!$E21="15",직접데이타입력!$K21," ")," ")</f>
        <v xml:space="preserve"> </v>
      </c>
      <c r="Q16" s="29" t="str">
        <f>IF(직접데이타입력!$M21=1,IF(직접데이타입력!$E21="16",직접데이타입력!$K21," ")," ")</f>
        <v xml:space="preserve"> </v>
      </c>
      <c r="R16" s="29" t="str">
        <f>IF(직접데이타입력!$M21=1,IF(직접데이타입력!$E21="17",직접데이타입력!$K21," ")," ")</f>
        <v xml:space="preserve"> </v>
      </c>
      <c r="S16" s="29" t="str">
        <f>IF(직접데이타입력!$M21=1,IF(직접데이타입력!$E21="18",직접데이타입력!$K21," ")," ")</f>
        <v xml:space="preserve"> </v>
      </c>
      <c r="T16" s="29" t="str">
        <f>IF(직접데이타입력!$M21=1,IF(직접데이타입력!$E21="19",직접데이타입력!$K21," ")," ")</f>
        <v xml:space="preserve"> </v>
      </c>
    </row>
    <row r="17" spans="1:20" ht="11.25" customHeight="1">
      <c r="A17" s="29">
        <f t="shared" si="0"/>
        <v>16</v>
      </c>
      <c r="B17" s="29" t="str">
        <f>IF(직접데이타입력!$M22=1,IF(직접데이타입력!$E22="1",직접데이타입력!$K22," ")," ")</f>
        <v xml:space="preserve"> </v>
      </c>
      <c r="C17" s="29" t="str">
        <f>IF(직접데이타입력!$M22=1,IF(직접데이타입력!$E22="2",직접데이타입력!$K22," ")," ")</f>
        <v xml:space="preserve"> </v>
      </c>
      <c r="D17" s="29" t="str">
        <f>IF(직접데이타입력!$M22=1,IF(직접데이타입력!$E22="3",직접데이타입력!$K22," ")," ")</f>
        <v xml:space="preserve"> </v>
      </c>
      <c r="E17" s="29" t="str">
        <f>IF(직접데이타입력!$M22=1,IF(직접데이타입력!$E22="4",직접데이타입력!$K22," ")," ")</f>
        <v xml:space="preserve"> </v>
      </c>
      <c r="F17" s="29" t="str">
        <f>IF(직접데이타입력!$M22=1,IF(직접데이타입력!$E22="5",직접데이타입력!$K22," ")," ")</f>
        <v xml:space="preserve"> </v>
      </c>
      <c r="G17" s="29" t="str">
        <f>IF(직접데이타입력!$M22=1,IF(직접데이타입력!$E22="6",직접데이타입력!$K22," ")," ")</f>
        <v xml:space="preserve"> </v>
      </c>
      <c r="H17" s="29" t="str">
        <f>IF(직접데이타입력!$M22=1,IF(직접데이타입력!$E22="7",직접데이타입력!$K22," ")," ")</f>
        <v xml:space="preserve"> </v>
      </c>
      <c r="I17" s="29" t="str">
        <f>IF(직접데이타입력!$M22=1,IF(직접데이타입력!$E22="8",직접데이타입력!$K22," ")," ")</f>
        <v xml:space="preserve"> </v>
      </c>
      <c r="J17" s="29" t="str">
        <f>IF(직접데이타입력!$M22=1,IF(직접데이타입력!$E22="9",직접데이타입력!$K22," ")," ")</f>
        <v xml:space="preserve"> </v>
      </c>
      <c r="K17" s="29" t="str">
        <f>IF(직접데이타입력!$M22=1,IF(직접데이타입력!$E22="10",직접데이타입력!$K22," ")," ")</f>
        <v xml:space="preserve"> </v>
      </c>
      <c r="L17" s="29" t="str">
        <f>IF(직접데이타입력!$M22=1,IF(직접데이타입력!$E22="11",직접데이타입력!$K22," ")," ")</f>
        <v xml:space="preserve"> </v>
      </c>
      <c r="M17" s="29" t="str">
        <f>IF(직접데이타입력!$M22=1,IF(직접데이타입력!$E22="12",직접데이타입력!$K22," ")," ")</f>
        <v xml:space="preserve"> </v>
      </c>
      <c r="N17" s="29" t="str">
        <f>IF(직접데이타입력!$M22=1,IF(직접데이타입력!$E22="13",직접데이타입력!$K22," ")," ")</f>
        <v xml:space="preserve"> </v>
      </c>
      <c r="O17" s="29" t="str">
        <f>IF(직접데이타입력!$M22=1,IF(직접데이타입력!$E22="14",직접데이타입력!$K22," ")," ")</f>
        <v xml:space="preserve"> </v>
      </c>
      <c r="P17" s="29" t="str">
        <f>IF(직접데이타입력!$M22=1,IF(직접데이타입력!$E22="15",직접데이타입력!$K22," ")," ")</f>
        <v xml:space="preserve"> </v>
      </c>
      <c r="Q17" s="29" t="str">
        <f>IF(직접데이타입력!$M22=1,IF(직접데이타입력!$E22="16",직접데이타입력!$K22," ")," ")</f>
        <v xml:space="preserve"> </v>
      </c>
      <c r="R17" s="29" t="str">
        <f>IF(직접데이타입력!$M22=1,IF(직접데이타입력!$E22="17",직접데이타입력!$K22," ")," ")</f>
        <v xml:space="preserve"> </v>
      </c>
      <c r="S17" s="29" t="str">
        <f>IF(직접데이타입력!$M22=1,IF(직접데이타입력!$E22="18",직접데이타입력!$K22," ")," ")</f>
        <v xml:space="preserve"> </v>
      </c>
      <c r="T17" s="29" t="str">
        <f>IF(직접데이타입력!$M22=1,IF(직접데이타입력!$E22="19",직접데이타입력!$K22," ")," ")</f>
        <v xml:space="preserve"> </v>
      </c>
    </row>
    <row r="18" spans="1:20" ht="11.25" customHeight="1">
      <c r="A18" s="29">
        <f t="shared" si="0"/>
        <v>17</v>
      </c>
      <c r="B18" s="29" t="str">
        <f>IF(직접데이타입력!$M23=1,IF(직접데이타입력!$E23="1",직접데이타입력!$K23," ")," ")</f>
        <v xml:space="preserve"> </v>
      </c>
      <c r="C18" s="29" t="str">
        <f>IF(직접데이타입력!$M23=1,IF(직접데이타입력!$E23="2",직접데이타입력!$K23," ")," ")</f>
        <v xml:space="preserve"> </v>
      </c>
      <c r="D18" s="29" t="str">
        <f>IF(직접데이타입력!$M23=1,IF(직접데이타입력!$E23="3",직접데이타입력!$K23," ")," ")</f>
        <v xml:space="preserve"> </v>
      </c>
      <c r="E18" s="29" t="str">
        <f>IF(직접데이타입력!$M23=1,IF(직접데이타입력!$E23="4",직접데이타입력!$K23," ")," ")</f>
        <v xml:space="preserve"> </v>
      </c>
      <c r="F18" s="29" t="str">
        <f>IF(직접데이타입력!$M23=1,IF(직접데이타입력!$E23="5",직접데이타입력!$K23," ")," ")</f>
        <v xml:space="preserve"> </v>
      </c>
      <c r="G18" s="29" t="str">
        <f>IF(직접데이타입력!$M23=1,IF(직접데이타입력!$E23="6",직접데이타입력!$K23," ")," ")</f>
        <v xml:space="preserve"> </v>
      </c>
      <c r="H18" s="29" t="str">
        <f>IF(직접데이타입력!$M23=1,IF(직접데이타입력!$E23="7",직접데이타입력!$K23," ")," ")</f>
        <v xml:space="preserve"> </v>
      </c>
      <c r="I18" s="29" t="str">
        <f>IF(직접데이타입력!$M23=1,IF(직접데이타입력!$E23="8",직접데이타입력!$K23," ")," ")</f>
        <v xml:space="preserve"> </v>
      </c>
      <c r="J18" s="29" t="str">
        <f>IF(직접데이타입력!$M23=1,IF(직접데이타입력!$E23="9",직접데이타입력!$K23," ")," ")</f>
        <v xml:space="preserve"> </v>
      </c>
      <c r="K18" s="29" t="str">
        <f>IF(직접데이타입력!$M23=1,IF(직접데이타입력!$E23="10",직접데이타입력!$K23," ")," ")</f>
        <v xml:space="preserve"> </v>
      </c>
      <c r="L18" s="29" t="str">
        <f>IF(직접데이타입력!$M23=1,IF(직접데이타입력!$E23="11",직접데이타입력!$K23," ")," ")</f>
        <v xml:space="preserve"> </v>
      </c>
      <c r="M18" s="29" t="str">
        <f>IF(직접데이타입력!$M23=1,IF(직접데이타입력!$E23="12",직접데이타입력!$K23," ")," ")</f>
        <v xml:space="preserve"> </v>
      </c>
      <c r="N18" s="29" t="str">
        <f>IF(직접데이타입력!$M23=1,IF(직접데이타입력!$E23="13",직접데이타입력!$K23," ")," ")</f>
        <v xml:space="preserve"> </v>
      </c>
      <c r="O18" s="29" t="str">
        <f>IF(직접데이타입력!$M23=1,IF(직접데이타입력!$E23="14",직접데이타입력!$K23," ")," ")</f>
        <v xml:space="preserve"> </v>
      </c>
      <c r="P18" s="29" t="str">
        <f>IF(직접데이타입력!$M23=1,IF(직접데이타입력!$E23="15",직접데이타입력!$K23," ")," ")</f>
        <v xml:space="preserve"> </v>
      </c>
      <c r="Q18" s="29" t="str">
        <f>IF(직접데이타입력!$M23=1,IF(직접데이타입력!$E23="16",직접데이타입력!$K23," ")," ")</f>
        <v xml:space="preserve"> </v>
      </c>
      <c r="R18" s="29" t="str">
        <f>IF(직접데이타입력!$M23=1,IF(직접데이타입력!$E23="17",직접데이타입력!$K23," ")," ")</f>
        <v xml:space="preserve"> </v>
      </c>
      <c r="S18" s="29" t="str">
        <f>IF(직접데이타입력!$M23=1,IF(직접데이타입력!$E23="18",직접데이타입력!$K23," ")," ")</f>
        <v xml:space="preserve"> </v>
      </c>
      <c r="T18" s="29" t="str">
        <f>IF(직접데이타입력!$M23=1,IF(직접데이타입력!$E23="19",직접데이타입력!$K23," ")," ")</f>
        <v xml:space="preserve"> </v>
      </c>
    </row>
    <row r="19" spans="1:20" ht="11.25" customHeight="1">
      <c r="A19" s="29">
        <f t="shared" si="0"/>
        <v>18</v>
      </c>
      <c r="B19" s="29" t="str">
        <f>IF(직접데이타입력!$M24=1,IF(직접데이타입력!$E24="1",직접데이타입력!$K24," ")," ")</f>
        <v xml:space="preserve"> </v>
      </c>
      <c r="C19" s="29" t="str">
        <f>IF(직접데이타입력!$M24=1,IF(직접데이타입력!$E24="2",직접데이타입력!$K24," ")," ")</f>
        <v xml:space="preserve"> </v>
      </c>
      <c r="D19" s="29" t="str">
        <f>IF(직접데이타입력!$M24=1,IF(직접데이타입력!$E24="3",직접데이타입력!$K24," ")," ")</f>
        <v xml:space="preserve"> </v>
      </c>
      <c r="E19" s="29" t="str">
        <f>IF(직접데이타입력!$M24=1,IF(직접데이타입력!$E24="4",직접데이타입력!$K24," ")," ")</f>
        <v xml:space="preserve"> </v>
      </c>
      <c r="F19" s="29" t="str">
        <f>IF(직접데이타입력!$M24=1,IF(직접데이타입력!$E24="5",직접데이타입력!$K24," ")," ")</f>
        <v xml:space="preserve"> </v>
      </c>
      <c r="G19" s="29" t="str">
        <f>IF(직접데이타입력!$M24=1,IF(직접데이타입력!$E24="6",직접데이타입력!$K24," ")," ")</f>
        <v xml:space="preserve"> </v>
      </c>
      <c r="H19" s="29" t="str">
        <f>IF(직접데이타입력!$M24=1,IF(직접데이타입력!$E24="7",직접데이타입력!$K24," ")," ")</f>
        <v xml:space="preserve"> </v>
      </c>
      <c r="I19" s="29" t="str">
        <f>IF(직접데이타입력!$M24=1,IF(직접데이타입력!$E24="8",직접데이타입력!$K24," ")," ")</f>
        <v xml:space="preserve"> </v>
      </c>
      <c r="J19" s="29" t="str">
        <f>IF(직접데이타입력!$M24=1,IF(직접데이타입력!$E24="9",직접데이타입력!$K24," ")," ")</f>
        <v xml:space="preserve"> </v>
      </c>
      <c r="K19" s="29" t="str">
        <f>IF(직접데이타입력!$M24=1,IF(직접데이타입력!$E24="10",직접데이타입력!$K24," ")," ")</f>
        <v xml:space="preserve"> </v>
      </c>
      <c r="L19" s="29" t="str">
        <f>IF(직접데이타입력!$M24=1,IF(직접데이타입력!$E24="11",직접데이타입력!$K24," ")," ")</f>
        <v xml:space="preserve"> </v>
      </c>
      <c r="M19" s="29" t="str">
        <f>IF(직접데이타입력!$M24=1,IF(직접데이타입력!$E24="12",직접데이타입력!$K24," ")," ")</f>
        <v xml:space="preserve"> </v>
      </c>
      <c r="N19" s="29" t="str">
        <f>IF(직접데이타입력!$M24=1,IF(직접데이타입력!$E24="13",직접데이타입력!$K24," ")," ")</f>
        <v xml:space="preserve"> </v>
      </c>
      <c r="O19" s="29" t="str">
        <f>IF(직접데이타입력!$M24=1,IF(직접데이타입력!$E24="14",직접데이타입력!$K24," ")," ")</f>
        <v xml:space="preserve"> </v>
      </c>
      <c r="P19" s="29" t="str">
        <f>IF(직접데이타입력!$M24=1,IF(직접데이타입력!$E24="15",직접데이타입력!$K24," ")," ")</f>
        <v xml:space="preserve"> </v>
      </c>
      <c r="Q19" s="29" t="str">
        <f>IF(직접데이타입력!$M24=1,IF(직접데이타입력!$E24="16",직접데이타입력!$K24," ")," ")</f>
        <v xml:space="preserve"> </v>
      </c>
      <c r="R19" s="29" t="str">
        <f>IF(직접데이타입력!$M24=1,IF(직접데이타입력!$E24="17",직접데이타입력!$K24," ")," ")</f>
        <v xml:space="preserve"> </v>
      </c>
      <c r="S19" s="29" t="str">
        <f>IF(직접데이타입력!$M24=1,IF(직접데이타입력!$E24="18",직접데이타입력!$K24," ")," ")</f>
        <v xml:space="preserve"> </v>
      </c>
      <c r="T19" s="29" t="str">
        <f>IF(직접데이타입력!$M24=1,IF(직접데이타입력!$E24="19",직접데이타입력!$K24," ")," ")</f>
        <v xml:space="preserve"> </v>
      </c>
    </row>
    <row r="20" spans="1:20" ht="11.25" customHeight="1">
      <c r="A20" s="29">
        <f t="shared" si="0"/>
        <v>19</v>
      </c>
      <c r="B20" s="29" t="str">
        <f>IF(직접데이타입력!$M25=1,IF(직접데이타입력!$E25="1",직접데이타입력!$K25," ")," ")</f>
        <v xml:space="preserve"> </v>
      </c>
      <c r="C20" s="29" t="str">
        <f>IF(직접데이타입력!$M25=1,IF(직접데이타입력!$E25="2",직접데이타입력!$K25," ")," ")</f>
        <v xml:space="preserve"> </v>
      </c>
      <c r="D20" s="29" t="str">
        <f>IF(직접데이타입력!$M25=1,IF(직접데이타입력!$E25="3",직접데이타입력!$K25," ")," ")</f>
        <v xml:space="preserve"> </v>
      </c>
      <c r="E20" s="29" t="str">
        <f>IF(직접데이타입력!$M25=1,IF(직접데이타입력!$E25="4",직접데이타입력!$K25," ")," ")</f>
        <v xml:space="preserve"> </v>
      </c>
      <c r="F20" s="29" t="str">
        <f>IF(직접데이타입력!$M25=1,IF(직접데이타입력!$E25="5",직접데이타입력!$K25," ")," ")</f>
        <v xml:space="preserve"> </v>
      </c>
      <c r="G20" s="29" t="str">
        <f>IF(직접데이타입력!$M25=1,IF(직접데이타입력!$E25="6",직접데이타입력!$K25," ")," ")</f>
        <v xml:space="preserve"> </v>
      </c>
      <c r="H20" s="29" t="str">
        <f>IF(직접데이타입력!$M25=1,IF(직접데이타입력!$E25="7",직접데이타입력!$K25," ")," ")</f>
        <v xml:space="preserve"> </v>
      </c>
      <c r="I20" s="29" t="str">
        <f>IF(직접데이타입력!$M25=1,IF(직접데이타입력!$E25="8",직접데이타입력!$K25," ")," ")</f>
        <v xml:space="preserve"> </v>
      </c>
      <c r="J20" s="29" t="str">
        <f>IF(직접데이타입력!$M25=1,IF(직접데이타입력!$E25="9",직접데이타입력!$K25," ")," ")</f>
        <v xml:space="preserve"> </v>
      </c>
      <c r="K20" s="29" t="str">
        <f>IF(직접데이타입력!$M25=1,IF(직접데이타입력!$E25="10",직접데이타입력!$K25," ")," ")</f>
        <v xml:space="preserve"> </v>
      </c>
      <c r="L20" s="29" t="str">
        <f>IF(직접데이타입력!$M25=1,IF(직접데이타입력!$E25="11",직접데이타입력!$K25," ")," ")</f>
        <v xml:space="preserve"> </v>
      </c>
      <c r="M20" s="29" t="str">
        <f>IF(직접데이타입력!$M25=1,IF(직접데이타입력!$E25="12",직접데이타입력!$K25," ")," ")</f>
        <v xml:space="preserve"> </v>
      </c>
      <c r="N20" s="29" t="str">
        <f>IF(직접데이타입력!$M25=1,IF(직접데이타입력!$E25="13",직접데이타입력!$K25," ")," ")</f>
        <v xml:space="preserve"> </v>
      </c>
      <c r="O20" s="29" t="str">
        <f>IF(직접데이타입력!$M25=1,IF(직접데이타입력!$E25="14",직접데이타입력!$K25," ")," ")</f>
        <v xml:space="preserve"> </v>
      </c>
      <c r="P20" s="29" t="str">
        <f>IF(직접데이타입력!$M25=1,IF(직접데이타입력!$E25="15",직접데이타입력!$K25," ")," ")</f>
        <v xml:space="preserve"> </v>
      </c>
      <c r="Q20" s="29" t="str">
        <f>IF(직접데이타입력!$M25=1,IF(직접데이타입력!$E25="16",직접데이타입력!$K25," ")," ")</f>
        <v xml:space="preserve"> </v>
      </c>
      <c r="R20" s="29" t="str">
        <f>IF(직접데이타입력!$M25=1,IF(직접데이타입력!$E25="17",직접데이타입력!$K25," ")," ")</f>
        <v xml:space="preserve"> </v>
      </c>
      <c r="S20" s="29" t="str">
        <f>IF(직접데이타입력!$M25=1,IF(직접데이타입력!$E25="18",직접데이타입력!$K25," ")," ")</f>
        <v xml:space="preserve"> </v>
      </c>
      <c r="T20" s="29" t="str">
        <f>IF(직접데이타입력!$M25=1,IF(직접데이타입력!$E25="19",직접데이타입력!$K25," ")," ")</f>
        <v xml:space="preserve"> </v>
      </c>
    </row>
    <row r="21" spans="1:20" ht="11.25" customHeight="1">
      <c r="A21" s="29">
        <f t="shared" si="0"/>
        <v>20</v>
      </c>
      <c r="B21" s="29" t="str">
        <f>IF(직접데이타입력!$M26=1,IF(직접데이타입력!$E26="1",직접데이타입력!$K26," ")," ")</f>
        <v xml:space="preserve"> </v>
      </c>
      <c r="C21" s="29" t="str">
        <f>IF(직접데이타입력!$M26=1,IF(직접데이타입력!$E26="2",직접데이타입력!$K26," ")," ")</f>
        <v xml:space="preserve"> </v>
      </c>
      <c r="D21" s="29" t="str">
        <f>IF(직접데이타입력!$M26=1,IF(직접데이타입력!$E26="3",직접데이타입력!$K26," ")," ")</f>
        <v xml:space="preserve"> </v>
      </c>
      <c r="E21" s="29" t="str">
        <f>IF(직접데이타입력!$M26=1,IF(직접데이타입력!$E26="4",직접데이타입력!$K26," ")," ")</f>
        <v xml:space="preserve"> </v>
      </c>
      <c r="F21" s="29" t="str">
        <f>IF(직접데이타입력!$M26=1,IF(직접데이타입력!$E26="5",직접데이타입력!$K26," ")," ")</f>
        <v xml:space="preserve"> </v>
      </c>
      <c r="G21" s="29" t="str">
        <f>IF(직접데이타입력!$M26=1,IF(직접데이타입력!$E26="6",직접데이타입력!$K26," ")," ")</f>
        <v xml:space="preserve"> </v>
      </c>
      <c r="H21" s="29" t="str">
        <f>IF(직접데이타입력!$M26=1,IF(직접데이타입력!$E26="7",직접데이타입력!$K26," ")," ")</f>
        <v xml:space="preserve"> </v>
      </c>
      <c r="I21" s="29" t="str">
        <f>IF(직접데이타입력!$M26=1,IF(직접데이타입력!$E26="8",직접데이타입력!$K26," ")," ")</f>
        <v xml:space="preserve"> </v>
      </c>
      <c r="J21" s="29" t="str">
        <f>IF(직접데이타입력!$M26=1,IF(직접데이타입력!$E26="9",직접데이타입력!$K26," ")," ")</f>
        <v xml:space="preserve"> </v>
      </c>
      <c r="K21" s="29" t="str">
        <f>IF(직접데이타입력!$M26=1,IF(직접데이타입력!$E26="10",직접데이타입력!$K26," ")," ")</f>
        <v xml:space="preserve"> </v>
      </c>
      <c r="L21" s="29" t="str">
        <f>IF(직접데이타입력!$M26=1,IF(직접데이타입력!$E26="11",직접데이타입력!$K26," ")," ")</f>
        <v xml:space="preserve"> </v>
      </c>
      <c r="M21" s="29" t="str">
        <f>IF(직접데이타입력!$M26=1,IF(직접데이타입력!$E26="12",직접데이타입력!$K26," ")," ")</f>
        <v xml:space="preserve"> </v>
      </c>
      <c r="N21" s="29" t="str">
        <f>IF(직접데이타입력!$M26=1,IF(직접데이타입력!$E26="13",직접데이타입력!$K26," ")," ")</f>
        <v xml:space="preserve"> </v>
      </c>
      <c r="O21" s="29" t="str">
        <f>IF(직접데이타입력!$M26=1,IF(직접데이타입력!$E26="14",직접데이타입력!$K26," ")," ")</f>
        <v xml:space="preserve"> </v>
      </c>
      <c r="P21" s="29" t="str">
        <f>IF(직접데이타입력!$M26=1,IF(직접데이타입력!$E26="15",직접데이타입력!$K26," ")," ")</f>
        <v xml:space="preserve"> </v>
      </c>
      <c r="Q21" s="29" t="str">
        <f>IF(직접데이타입력!$M26=1,IF(직접데이타입력!$E26="16",직접데이타입력!$K26," ")," ")</f>
        <v xml:space="preserve"> </v>
      </c>
      <c r="R21" s="29" t="str">
        <f>IF(직접데이타입력!$M26=1,IF(직접데이타입력!$E26="17",직접데이타입력!$K26," ")," ")</f>
        <v xml:space="preserve"> </v>
      </c>
      <c r="S21" s="29" t="str">
        <f>IF(직접데이타입력!$M26=1,IF(직접데이타입력!$E26="18",직접데이타입력!$K26," ")," ")</f>
        <v xml:space="preserve"> </v>
      </c>
      <c r="T21" s="29" t="str">
        <f>IF(직접데이타입력!$M26=1,IF(직접데이타입력!$E26="19",직접데이타입력!$K26," ")," ")</f>
        <v xml:space="preserve"> </v>
      </c>
    </row>
    <row r="22" spans="1:20" ht="11.25" customHeight="1">
      <c r="A22" s="29">
        <f t="shared" si="0"/>
        <v>21</v>
      </c>
      <c r="B22" s="29" t="str">
        <f>IF(직접데이타입력!$M27=1,IF(직접데이타입력!$E27="1",직접데이타입력!$K27," ")," ")</f>
        <v xml:space="preserve"> </v>
      </c>
      <c r="C22" s="29" t="str">
        <f>IF(직접데이타입력!$M27=1,IF(직접데이타입력!$E27="2",직접데이타입력!$K27," ")," ")</f>
        <v xml:space="preserve"> </v>
      </c>
      <c r="D22" s="29" t="str">
        <f>IF(직접데이타입력!$M27=1,IF(직접데이타입력!$E27="3",직접데이타입력!$K27," ")," ")</f>
        <v xml:space="preserve"> </v>
      </c>
      <c r="E22" s="29" t="str">
        <f>IF(직접데이타입력!$M27=1,IF(직접데이타입력!$E27="4",직접데이타입력!$K27," ")," ")</f>
        <v xml:space="preserve"> </v>
      </c>
      <c r="F22" s="29" t="str">
        <f>IF(직접데이타입력!$M27=1,IF(직접데이타입력!$E27="5",직접데이타입력!$K27," ")," ")</f>
        <v xml:space="preserve"> </v>
      </c>
      <c r="G22" s="29" t="str">
        <f>IF(직접데이타입력!$M27=1,IF(직접데이타입력!$E27="6",직접데이타입력!$K27," ")," ")</f>
        <v xml:space="preserve"> </v>
      </c>
      <c r="H22" s="29" t="str">
        <f>IF(직접데이타입력!$M27=1,IF(직접데이타입력!$E27="7",직접데이타입력!$K27," ")," ")</f>
        <v xml:space="preserve"> </v>
      </c>
      <c r="I22" s="29" t="str">
        <f>IF(직접데이타입력!$M27=1,IF(직접데이타입력!$E27="8",직접데이타입력!$K27," ")," ")</f>
        <v xml:space="preserve"> </v>
      </c>
      <c r="J22" s="29" t="str">
        <f>IF(직접데이타입력!$M27=1,IF(직접데이타입력!$E27="9",직접데이타입력!$K27," ")," ")</f>
        <v xml:space="preserve"> </v>
      </c>
      <c r="K22" s="29" t="str">
        <f>IF(직접데이타입력!$M27=1,IF(직접데이타입력!$E27="10",직접데이타입력!$K27," ")," ")</f>
        <v xml:space="preserve"> </v>
      </c>
      <c r="L22" s="29" t="str">
        <f>IF(직접데이타입력!$M27=1,IF(직접데이타입력!$E27="11",직접데이타입력!$K27," ")," ")</f>
        <v xml:space="preserve"> </v>
      </c>
      <c r="M22" s="29" t="str">
        <f>IF(직접데이타입력!$M27=1,IF(직접데이타입력!$E27="12",직접데이타입력!$K27," ")," ")</f>
        <v xml:space="preserve"> </v>
      </c>
      <c r="N22" s="29" t="str">
        <f>IF(직접데이타입력!$M27=1,IF(직접데이타입력!$E27="13",직접데이타입력!$K27," ")," ")</f>
        <v xml:space="preserve"> </v>
      </c>
      <c r="O22" s="29" t="str">
        <f>IF(직접데이타입력!$M27=1,IF(직접데이타입력!$E27="14",직접데이타입력!$K27," ")," ")</f>
        <v xml:space="preserve"> </v>
      </c>
      <c r="P22" s="29" t="str">
        <f>IF(직접데이타입력!$M27=1,IF(직접데이타입력!$E27="15",직접데이타입력!$K27," ")," ")</f>
        <v xml:space="preserve"> </v>
      </c>
      <c r="Q22" s="29" t="str">
        <f>IF(직접데이타입력!$M27=1,IF(직접데이타입력!$E27="16",직접데이타입력!$K27," ")," ")</f>
        <v xml:space="preserve"> </v>
      </c>
      <c r="R22" s="29" t="str">
        <f>IF(직접데이타입력!$M27=1,IF(직접데이타입력!$E27="17",직접데이타입력!$K27," ")," ")</f>
        <v xml:space="preserve"> </v>
      </c>
      <c r="S22" s="29" t="str">
        <f>IF(직접데이타입력!$M27=1,IF(직접데이타입력!$E27="18",직접데이타입력!$K27," ")," ")</f>
        <v xml:space="preserve"> </v>
      </c>
      <c r="T22" s="29" t="str">
        <f>IF(직접데이타입력!$M27=1,IF(직접데이타입력!$E27="19",직접데이타입력!$K27," ")," ")</f>
        <v xml:space="preserve"> </v>
      </c>
    </row>
    <row r="23" spans="1:20" ht="11.25" customHeight="1">
      <c r="A23" s="29">
        <f t="shared" si="0"/>
        <v>22</v>
      </c>
      <c r="B23" s="29" t="str">
        <f>IF(직접데이타입력!$M28=1,IF(직접데이타입력!$E28="1",직접데이타입력!$K28," ")," ")</f>
        <v xml:space="preserve"> </v>
      </c>
      <c r="C23" s="29" t="str">
        <f>IF(직접데이타입력!$M28=1,IF(직접데이타입력!$E28="2",직접데이타입력!$K28," ")," ")</f>
        <v xml:space="preserve"> </v>
      </c>
      <c r="D23" s="29" t="str">
        <f>IF(직접데이타입력!$M28=1,IF(직접데이타입력!$E28="3",직접데이타입력!$K28," ")," ")</f>
        <v xml:space="preserve"> </v>
      </c>
      <c r="E23" s="29" t="str">
        <f>IF(직접데이타입력!$M28=1,IF(직접데이타입력!$E28="4",직접데이타입력!$K28," ")," ")</f>
        <v xml:space="preserve"> </v>
      </c>
      <c r="F23" s="29" t="str">
        <f>IF(직접데이타입력!$M28=1,IF(직접데이타입력!$E28="5",직접데이타입력!$K28," ")," ")</f>
        <v xml:space="preserve"> </v>
      </c>
      <c r="G23" s="29" t="str">
        <f>IF(직접데이타입력!$M28=1,IF(직접데이타입력!$E28="6",직접데이타입력!$K28," ")," ")</f>
        <v xml:space="preserve"> </v>
      </c>
      <c r="H23" s="29" t="str">
        <f>IF(직접데이타입력!$M28=1,IF(직접데이타입력!$E28="7",직접데이타입력!$K28," ")," ")</f>
        <v xml:space="preserve"> </v>
      </c>
      <c r="I23" s="29" t="str">
        <f>IF(직접데이타입력!$M28=1,IF(직접데이타입력!$E28="8",직접데이타입력!$K28," ")," ")</f>
        <v xml:space="preserve"> </v>
      </c>
      <c r="J23" s="29" t="str">
        <f>IF(직접데이타입력!$M28=1,IF(직접데이타입력!$E28="9",직접데이타입력!$K28," ")," ")</f>
        <v xml:space="preserve"> </v>
      </c>
      <c r="K23" s="29" t="str">
        <f>IF(직접데이타입력!$M28=1,IF(직접데이타입력!$E28="10",직접데이타입력!$K28," ")," ")</f>
        <v xml:space="preserve"> </v>
      </c>
      <c r="L23" s="29" t="str">
        <f>IF(직접데이타입력!$M28=1,IF(직접데이타입력!$E28="11",직접데이타입력!$K28," ")," ")</f>
        <v xml:space="preserve"> </v>
      </c>
      <c r="M23" s="29" t="str">
        <f>IF(직접데이타입력!$M28=1,IF(직접데이타입력!$E28="12",직접데이타입력!$K28," ")," ")</f>
        <v xml:space="preserve"> </v>
      </c>
      <c r="N23" s="29" t="str">
        <f>IF(직접데이타입력!$M28=1,IF(직접데이타입력!$E28="13",직접데이타입력!$K28," ")," ")</f>
        <v xml:space="preserve"> </v>
      </c>
      <c r="O23" s="29" t="str">
        <f>IF(직접데이타입력!$M28=1,IF(직접데이타입력!$E28="14",직접데이타입력!$K28," ")," ")</f>
        <v xml:space="preserve"> </v>
      </c>
      <c r="P23" s="29" t="str">
        <f>IF(직접데이타입력!$M28=1,IF(직접데이타입력!$E28="15",직접데이타입력!$K28," ")," ")</f>
        <v xml:space="preserve"> </v>
      </c>
      <c r="Q23" s="29" t="str">
        <f>IF(직접데이타입력!$M28=1,IF(직접데이타입력!$E28="16",직접데이타입력!$K28," ")," ")</f>
        <v xml:space="preserve"> </v>
      </c>
      <c r="R23" s="29" t="str">
        <f>IF(직접데이타입력!$M28=1,IF(직접데이타입력!$E28="17",직접데이타입력!$K28," ")," ")</f>
        <v xml:space="preserve"> </v>
      </c>
      <c r="S23" s="29" t="str">
        <f>IF(직접데이타입력!$M28=1,IF(직접데이타입력!$E28="18",직접데이타입력!$K28," ")," ")</f>
        <v xml:space="preserve"> </v>
      </c>
      <c r="T23" s="29" t="str">
        <f>IF(직접데이타입력!$M28=1,IF(직접데이타입력!$E28="19",직접데이타입력!$K28," ")," ")</f>
        <v xml:space="preserve"> </v>
      </c>
    </row>
    <row r="24" spans="1:20" ht="11.25" customHeight="1">
      <c r="A24" s="29">
        <f t="shared" si="0"/>
        <v>23</v>
      </c>
      <c r="B24" s="29" t="str">
        <f>IF(직접데이타입력!$M29=1,IF(직접데이타입력!$E29="1",직접데이타입력!$K29," ")," ")</f>
        <v xml:space="preserve"> </v>
      </c>
      <c r="C24" s="29" t="str">
        <f>IF(직접데이타입력!$M29=1,IF(직접데이타입력!$E29="2",직접데이타입력!$K29," ")," ")</f>
        <v xml:space="preserve"> </v>
      </c>
      <c r="D24" s="29" t="str">
        <f>IF(직접데이타입력!$M29=1,IF(직접데이타입력!$E29="3",직접데이타입력!$K29," ")," ")</f>
        <v xml:space="preserve"> </v>
      </c>
      <c r="E24" s="29" t="str">
        <f>IF(직접데이타입력!$M29=1,IF(직접데이타입력!$E29="4",직접데이타입력!$K29," ")," ")</f>
        <v xml:space="preserve"> </v>
      </c>
      <c r="F24" s="29" t="str">
        <f>IF(직접데이타입력!$M29=1,IF(직접데이타입력!$E29="5",직접데이타입력!$K29," ")," ")</f>
        <v xml:space="preserve"> </v>
      </c>
      <c r="G24" s="29" t="str">
        <f>IF(직접데이타입력!$M29=1,IF(직접데이타입력!$E29="6",직접데이타입력!$K29," ")," ")</f>
        <v xml:space="preserve"> </v>
      </c>
      <c r="H24" s="29" t="str">
        <f>IF(직접데이타입력!$M29=1,IF(직접데이타입력!$E29="7",직접데이타입력!$K29," ")," ")</f>
        <v xml:space="preserve"> </v>
      </c>
      <c r="I24" s="29" t="str">
        <f>IF(직접데이타입력!$M29=1,IF(직접데이타입력!$E29="8",직접데이타입력!$K29," ")," ")</f>
        <v xml:space="preserve"> </v>
      </c>
      <c r="J24" s="29" t="str">
        <f>IF(직접데이타입력!$M29=1,IF(직접데이타입력!$E29="9",직접데이타입력!$K29," ")," ")</f>
        <v xml:space="preserve"> </v>
      </c>
      <c r="K24" s="29" t="str">
        <f>IF(직접데이타입력!$M29=1,IF(직접데이타입력!$E29="10",직접데이타입력!$K29," ")," ")</f>
        <v xml:space="preserve"> </v>
      </c>
      <c r="L24" s="29" t="str">
        <f>IF(직접데이타입력!$M29=1,IF(직접데이타입력!$E29="11",직접데이타입력!$K29," ")," ")</f>
        <v xml:space="preserve"> </v>
      </c>
      <c r="M24" s="29" t="str">
        <f>IF(직접데이타입력!$M29=1,IF(직접데이타입력!$E29="12",직접데이타입력!$K29," ")," ")</f>
        <v xml:space="preserve"> </v>
      </c>
      <c r="N24" s="29" t="str">
        <f>IF(직접데이타입력!$M29=1,IF(직접데이타입력!$E29="13",직접데이타입력!$K29," ")," ")</f>
        <v xml:space="preserve"> </v>
      </c>
      <c r="O24" s="29" t="str">
        <f>IF(직접데이타입력!$M29=1,IF(직접데이타입력!$E29="14",직접데이타입력!$K29," ")," ")</f>
        <v xml:space="preserve"> </v>
      </c>
      <c r="P24" s="29" t="str">
        <f>IF(직접데이타입력!$M29=1,IF(직접데이타입력!$E29="15",직접데이타입력!$K29," ")," ")</f>
        <v xml:space="preserve"> </v>
      </c>
      <c r="Q24" s="29" t="str">
        <f>IF(직접데이타입력!$M29=1,IF(직접데이타입력!$E29="16",직접데이타입력!$K29," ")," ")</f>
        <v xml:space="preserve"> </v>
      </c>
      <c r="R24" s="29" t="str">
        <f>IF(직접데이타입력!$M29=1,IF(직접데이타입력!$E29="17",직접데이타입력!$K29," ")," ")</f>
        <v xml:space="preserve"> </v>
      </c>
      <c r="S24" s="29" t="str">
        <f>IF(직접데이타입력!$M29=1,IF(직접데이타입력!$E29="18",직접데이타입력!$K29," ")," ")</f>
        <v xml:space="preserve"> </v>
      </c>
      <c r="T24" s="29" t="str">
        <f>IF(직접데이타입력!$M29=1,IF(직접데이타입력!$E29="19",직접데이타입력!$K29," ")," ")</f>
        <v xml:space="preserve"> </v>
      </c>
    </row>
    <row r="25" spans="1:20" ht="11.25" customHeight="1">
      <c r="A25" s="29">
        <f t="shared" si="0"/>
        <v>24</v>
      </c>
      <c r="B25" s="29" t="str">
        <f>IF(직접데이타입력!$M30=1,IF(직접데이타입력!$E30="1",직접데이타입력!$K30," ")," ")</f>
        <v xml:space="preserve"> </v>
      </c>
      <c r="C25" s="29" t="str">
        <f>IF(직접데이타입력!$M30=1,IF(직접데이타입력!$E30="2",직접데이타입력!$K30," ")," ")</f>
        <v xml:space="preserve"> </v>
      </c>
      <c r="D25" s="29" t="str">
        <f>IF(직접데이타입력!$M30=1,IF(직접데이타입력!$E30="3",직접데이타입력!$K30," ")," ")</f>
        <v xml:space="preserve"> </v>
      </c>
      <c r="E25" s="29" t="str">
        <f>IF(직접데이타입력!$M30=1,IF(직접데이타입력!$E30="4",직접데이타입력!$K30," ")," ")</f>
        <v xml:space="preserve"> </v>
      </c>
      <c r="F25" s="29" t="str">
        <f>IF(직접데이타입력!$M30=1,IF(직접데이타입력!$E30="5",직접데이타입력!$K30," ")," ")</f>
        <v xml:space="preserve"> </v>
      </c>
      <c r="G25" s="29" t="str">
        <f>IF(직접데이타입력!$M30=1,IF(직접데이타입력!$E30="6",직접데이타입력!$K30," ")," ")</f>
        <v xml:space="preserve"> </v>
      </c>
      <c r="H25" s="29" t="str">
        <f>IF(직접데이타입력!$M30=1,IF(직접데이타입력!$E30="7",직접데이타입력!$K30," ")," ")</f>
        <v xml:space="preserve"> </v>
      </c>
      <c r="I25" s="29" t="str">
        <f>IF(직접데이타입력!$M30=1,IF(직접데이타입력!$E30="8",직접데이타입력!$K30," ")," ")</f>
        <v xml:space="preserve"> </v>
      </c>
      <c r="J25" s="29" t="str">
        <f>IF(직접데이타입력!$M30=1,IF(직접데이타입력!$E30="9",직접데이타입력!$K30," ")," ")</f>
        <v xml:space="preserve"> </v>
      </c>
      <c r="K25" s="29" t="str">
        <f>IF(직접데이타입력!$M30=1,IF(직접데이타입력!$E30="10",직접데이타입력!$K30," ")," ")</f>
        <v xml:space="preserve"> </v>
      </c>
      <c r="L25" s="29" t="str">
        <f>IF(직접데이타입력!$M30=1,IF(직접데이타입력!$E30="11",직접데이타입력!$K30," ")," ")</f>
        <v xml:space="preserve"> </v>
      </c>
      <c r="M25" s="29" t="str">
        <f>IF(직접데이타입력!$M30=1,IF(직접데이타입력!$E30="12",직접데이타입력!$K30," ")," ")</f>
        <v xml:space="preserve"> </v>
      </c>
      <c r="N25" s="29" t="str">
        <f>IF(직접데이타입력!$M30=1,IF(직접데이타입력!$E30="13",직접데이타입력!$K30," ")," ")</f>
        <v xml:space="preserve"> </v>
      </c>
      <c r="O25" s="29" t="str">
        <f>IF(직접데이타입력!$M30=1,IF(직접데이타입력!$E30="14",직접데이타입력!$K30," ")," ")</f>
        <v xml:space="preserve"> </v>
      </c>
      <c r="P25" s="29" t="str">
        <f>IF(직접데이타입력!$M30=1,IF(직접데이타입력!$E30="15",직접데이타입력!$K30," ")," ")</f>
        <v xml:space="preserve"> </v>
      </c>
      <c r="Q25" s="29" t="str">
        <f>IF(직접데이타입력!$M30=1,IF(직접데이타입력!$E30="16",직접데이타입력!$K30," ")," ")</f>
        <v xml:space="preserve"> </v>
      </c>
      <c r="R25" s="29" t="str">
        <f>IF(직접데이타입력!$M30=1,IF(직접데이타입력!$E30="17",직접데이타입력!$K30," ")," ")</f>
        <v xml:space="preserve"> </v>
      </c>
      <c r="S25" s="29" t="str">
        <f>IF(직접데이타입력!$M30=1,IF(직접데이타입력!$E30="18",직접데이타입력!$K30," ")," ")</f>
        <v xml:space="preserve"> </v>
      </c>
      <c r="T25" s="29" t="str">
        <f>IF(직접데이타입력!$M30=1,IF(직접데이타입력!$E30="19",직접데이타입력!$K30," ")," ")</f>
        <v xml:space="preserve"> </v>
      </c>
    </row>
    <row r="26" spans="1:20" ht="11.25" customHeight="1">
      <c r="A26" s="29">
        <f t="shared" si="0"/>
        <v>25</v>
      </c>
      <c r="B26" s="29" t="str">
        <f>IF(직접데이타입력!$M31=1,IF(직접데이타입력!$E31="1",직접데이타입력!$K31," ")," ")</f>
        <v xml:space="preserve"> </v>
      </c>
      <c r="C26" s="29" t="str">
        <f>IF(직접데이타입력!$M31=1,IF(직접데이타입력!$E31="2",직접데이타입력!$K31," ")," ")</f>
        <v xml:space="preserve"> </v>
      </c>
      <c r="D26" s="29" t="str">
        <f>IF(직접데이타입력!$M31=1,IF(직접데이타입력!$E31="3",직접데이타입력!$K31," ")," ")</f>
        <v xml:space="preserve"> </v>
      </c>
      <c r="E26" s="29" t="str">
        <f>IF(직접데이타입력!$M31=1,IF(직접데이타입력!$E31="4",직접데이타입력!$K31," ")," ")</f>
        <v xml:space="preserve"> </v>
      </c>
      <c r="F26" s="29" t="str">
        <f>IF(직접데이타입력!$M31=1,IF(직접데이타입력!$E31="5",직접데이타입력!$K31," ")," ")</f>
        <v xml:space="preserve"> </v>
      </c>
      <c r="G26" s="29" t="str">
        <f>IF(직접데이타입력!$M31=1,IF(직접데이타입력!$E31="6",직접데이타입력!$K31," ")," ")</f>
        <v xml:space="preserve"> </v>
      </c>
      <c r="H26" s="29" t="str">
        <f>IF(직접데이타입력!$M31=1,IF(직접데이타입력!$E31="7",직접데이타입력!$K31," ")," ")</f>
        <v xml:space="preserve"> </v>
      </c>
      <c r="I26" s="29" t="str">
        <f>IF(직접데이타입력!$M31=1,IF(직접데이타입력!$E31="8",직접데이타입력!$K31," ")," ")</f>
        <v xml:space="preserve"> </v>
      </c>
      <c r="J26" s="29" t="str">
        <f>IF(직접데이타입력!$M31=1,IF(직접데이타입력!$E31="9",직접데이타입력!$K31," ")," ")</f>
        <v xml:space="preserve"> </v>
      </c>
      <c r="K26" s="29" t="str">
        <f>IF(직접데이타입력!$M31=1,IF(직접데이타입력!$E31="10",직접데이타입력!$K31," ")," ")</f>
        <v xml:space="preserve"> </v>
      </c>
      <c r="L26" s="29" t="str">
        <f>IF(직접데이타입력!$M31=1,IF(직접데이타입력!$E31="11",직접데이타입력!$K31," ")," ")</f>
        <v xml:space="preserve"> </v>
      </c>
      <c r="M26" s="29" t="str">
        <f>IF(직접데이타입력!$M31=1,IF(직접데이타입력!$E31="12",직접데이타입력!$K31," ")," ")</f>
        <v xml:space="preserve"> </v>
      </c>
      <c r="N26" s="29" t="str">
        <f>IF(직접데이타입력!$M31=1,IF(직접데이타입력!$E31="13",직접데이타입력!$K31," ")," ")</f>
        <v xml:space="preserve"> </v>
      </c>
      <c r="O26" s="29" t="str">
        <f>IF(직접데이타입력!$M31=1,IF(직접데이타입력!$E31="14",직접데이타입력!$K31," ")," ")</f>
        <v xml:space="preserve"> </v>
      </c>
      <c r="P26" s="29" t="str">
        <f>IF(직접데이타입력!$M31=1,IF(직접데이타입력!$E31="15",직접데이타입력!$K31," ")," ")</f>
        <v xml:space="preserve"> </v>
      </c>
      <c r="Q26" s="29" t="str">
        <f>IF(직접데이타입력!$M31=1,IF(직접데이타입력!$E31="16",직접데이타입력!$K31," ")," ")</f>
        <v xml:space="preserve"> </v>
      </c>
      <c r="R26" s="29" t="str">
        <f>IF(직접데이타입력!$M31=1,IF(직접데이타입력!$E31="17",직접데이타입력!$K31," ")," ")</f>
        <v xml:space="preserve"> </v>
      </c>
      <c r="S26" s="29" t="str">
        <f>IF(직접데이타입력!$M31=1,IF(직접데이타입력!$E31="18",직접데이타입력!$K31," ")," ")</f>
        <v xml:space="preserve"> </v>
      </c>
      <c r="T26" s="29" t="str">
        <f>IF(직접데이타입력!$M31=1,IF(직접데이타입력!$E31="19",직접데이타입력!$K31," ")," ")</f>
        <v xml:space="preserve"> </v>
      </c>
    </row>
    <row r="27" spans="1:20" ht="11.25" customHeight="1">
      <c r="A27" s="29">
        <f t="shared" si="0"/>
        <v>26</v>
      </c>
      <c r="B27" s="29" t="str">
        <f>IF(직접데이타입력!$M32=1,IF(직접데이타입력!$E32="1",직접데이타입력!$K32," ")," ")</f>
        <v xml:space="preserve"> </v>
      </c>
      <c r="C27" s="29" t="str">
        <f>IF(직접데이타입력!$M32=1,IF(직접데이타입력!$E32="2",직접데이타입력!$K32," ")," ")</f>
        <v xml:space="preserve"> </v>
      </c>
      <c r="D27" s="29" t="str">
        <f>IF(직접데이타입력!$M32=1,IF(직접데이타입력!$E32="3",직접데이타입력!$K32," ")," ")</f>
        <v xml:space="preserve"> </v>
      </c>
      <c r="E27" s="29" t="str">
        <f>IF(직접데이타입력!$M32=1,IF(직접데이타입력!$E32="4",직접데이타입력!$K32," ")," ")</f>
        <v xml:space="preserve"> </v>
      </c>
      <c r="F27" s="29" t="str">
        <f>IF(직접데이타입력!$M32=1,IF(직접데이타입력!$E32="5",직접데이타입력!$K32," ")," ")</f>
        <v xml:space="preserve"> </v>
      </c>
      <c r="G27" s="29" t="str">
        <f>IF(직접데이타입력!$M32=1,IF(직접데이타입력!$E32="6",직접데이타입력!$K32," ")," ")</f>
        <v xml:space="preserve"> </v>
      </c>
      <c r="H27" s="29" t="str">
        <f>IF(직접데이타입력!$M32=1,IF(직접데이타입력!$E32="7",직접데이타입력!$K32," ")," ")</f>
        <v xml:space="preserve"> </v>
      </c>
      <c r="I27" s="29" t="str">
        <f>IF(직접데이타입력!$M32=1,IF(직접데이타입력!$E32="8",직접데이타입력!$K32," ")," ")</f>
        <v xml:space="preserve"> </v>
      </c>
      <c r="J27" s="29" t="str">
        <f>IF(직접데이타입력!$M32=1,IF(직접데이타입력!$E32="9",직접데이타입력!$K32," ")," ")</f>
        <v xml:space="preserve"> </v>
      </c>
      <c r="K27" s="29" t="str">
        <f>IF(직접데이타입력!$M32=1,IF(직접데이타입력!$E32="10",직접데이타입력!$K32," ")," ")</f>
        <v xml:space="preserve"> </v>
      </c>
      <c r="L27" s="29" t="str">
        <f>IF(직접데이타입력!$M32=1,IF(직접데이타입력!$E32="11",직접데이타입력!$K32," ")," ")</f>
        <v xml:space="preserve"> </v>
      </c>
      <c r="M27" s="29" t="str">
        <f>IF(직접데이타입력!$M32=1,IF(직접데이타입력!$E32="12",직접데이타입력!$K32," ")," ")</f>
        <v xml:space="preserve"> </v>
      </c>
      <c r="N27" s="29" t="str">
        <f>IF(직접데이타입력!$M32=1,IF(직접데이타입력!$E32="13",직접데이타입력!$K32," ")," ")</f>
        <v xml:space="preserve"> </v>
      </c>
      <c r="O27" s="29" t="str">
        <f>IF(직접데이타입력!$M32=1,IF(직접데이타입력!$E32="14",직접데이타입력!$K32," ")," ")</f>
        <v xml:space="preserve"> </v>
      </c>
      <c r="P27" s="29" t="str">
        <f>IF(직접데이타입력!$M32=1,IF(직접데이타입력!$E32="15",직접데이타입력!$K32," ")," ")</f>
        <v xml:space="preserve"> </v>
      </c>
      <c r="Q27" s="29" t="str">
        <f>IF(직접데이타입력!$M32=1,IF(직접데이타입력!$E32="16",직접데이타입력!$K32," ")," ")</f>
        <v xml:space="preserve"> </v>
      </c>
      <c r="R27" s="29" t="str">
        <f>IF(직접데이타입력!$M32=1,IF(직접데이타입력!$E32="17",직접데이타입력!$K32," ")," ")</f>
        <v xml:space="preserve"> </v>
      </c>
      <c r="S27" s="29" t="str">
        <f>IF(직접데이타입력!$M32=1,IF(직접데이타입력!$E32="18",직접데이타입력!$K32," ")," ")</f>
        <v xml:space="preserve"> </v>
      </c>
      <c r="T27" s="29" t="str">
        <f>IF(직접데이타입력!$M32=1,IF(직접데이타입력!$E32="19",직접데이타입력!$K32," ")," ")</f>
        <v xml:space="preserve"> </v>
      </c>
    </row>
    <row r="28" spans="1:20" ht="11.25" customHeight="1">
      <c r="A28" s="29">
        <f t="shared" si="0"/>
        <v>27</v>
      </c>
      <c r="B28" s="29" t="str">
        <f>IF(직접데이타입력!$M33=1,IF(직접데이타입력!$E33="1",직접데이타입력!$K33," ")," ")</f>
        <v xml:space="preserve"> </v>
      </c>
      <c r="C28" s="29" t="str">
        <f>IF(직접데이타입력!$M33=1,IF(직접데이타입력!$E33="2",직접데이타입력!$K33," ")," ")</f>
        <v xml:space="preserve"> </v>
      </c>
      <c r="D28" s="29" t="str">
        <f>IF(직접데이타입력!$M33=1,IF(직접데이타입력!$E33="3",직접데이타입력!$K33," ")," ")</f>
        <v xml:space="preserve"> </v>
      </c>
      <c r="E28" s="29" t="str">
        <f>IF(직접데이타입력!$M33=1,IF(직접데이타입력!$E33="4",직접데이타입력!$K33," ")," ")</f>
        <v xml:space="preserve"> </v>
      </c>
      <c r="F28" s="29" t="str">
        <f>IF(직접데이타입력!$M33=1,IF(직접데이타입력!$E33="5",직접데이타입력!$K33," ")," ")</f>
        <v xml:space="preserve"> </v>
      </c>
      <c r="G28" s="29" t="str">
        <f>IF(직접데이타입력!$M33=1,IF(직접데이타입력!$E33="6",직접데이타입력!$K33," ")," ")</f>
        <v xml:space="preserve"> </v>
      </c>
      <c r="H28" s="29" t="str">
        <f>IF(직접데이타입력!$M33=1,IF(직접데이타입력!$E33="7",직접데이타입력!$K33," ")," ")</f>
        <v xml:space="preserve"> </v>
      </c>
      <c r="I28" s="29" t="str">
        <f>IF(직접데이타입력!$M33=1,IF(직접데이타입력!$E33="8",직접데이타입력!$K33," ")," ")</f>
        <v xml:space="preserve"> </v>
      </c>
      <c r="J28" s="29" t="str">
        <f>IF(직접데이타입력!$M33=1,IF(직접데이타입력!$E33="9",직접데이타입력!$K33," ")," ")</f>
        <v xml:space="preserve"> </v>
      </c>
      <c r="K28" s="29" t="str">
        <f>IF(직접데이타입력!$M33=1,IF(직접데이타입력!$E33="10",직접데이타입력!$K33," ")," ")</f>
        <v xml:space="preserve"> </v>
      </c>
      <c r="L28" s="29" t="str">
        <f>IF(직접데이타입력!$M33=1,IF(직접데이타입력!$E33="11",직접데이타입력!$K33," ")," ")</f>
        <v xml:space="preserve"> </v>
      </c>
      <c r="M28" s="29" t="str">
        <f>IF(직접데이타입력!$M33=1,IF(직접데이타입력!$E33="12",직접데이타입력!$K33," ")," ")</f>
        <v xml:space="preserve"> </v>
      </c>
      <c r="N28" s="29" t="str">
        <f>IF(직접데이타입력!$M33=1,IF(직접데이타입력!$E33="13",직접데이타입력!$K33," ")," ")</f>
        <v xml:space="preserve"> </v>
      </c>
      <c r="O28" s="29" t="str">
        <f>IF(직접데이타입력!$M33=1,IF(직접데이타입력!$E33="14",직접데이타입력!$K33," ")," ")</f>
        <v xml:space="preserve"> </v>
      </c>
      <c r="P28" s="29" t="str">
        <f>IF(직접데이타입력!$M33=1,IF(직접데이타입력!$E33="15",직접데이타입력!$K33," ")," ")</f>
        <v xml:space="preserve"> </v>
      </c>
      <c r="Q28" s="29" t="str">
        <f>IF(직접데이타입력!$M33=1,IF(직접데이타입력!$E33="16",직접데이타입력!$K33," ")," ")</f>
        <v xml:space="preserve"> </v>
      </c>
      <c r="R28" s="29" t="str">
        <f>IF(직접데이타입력!$M33=1,IF(직접데이타입력!$E33="17",직접데이타입력!$K33," ")," ")</f>
        <v xml:space="preserve"> </v>
      </c>
      <c r="S28" s="29" t="str">
        <f>IF(직접데이타입력!$M33=1,IF(직접데이타입력!$E33="18",직접데이타입력!$K33," ")," ")</f>
        <v xml:space="preserve"> </v>
      </c>
      <c r="T28" s="29" t="str">
        <f>IF(직접데이타입력!$M33=1,IF(직접데이타입력!$E33="19",직접데이타입력!$K33," ")," ")</f>
        <v xml:space="preserve"> </v>
      </c>
    </row>
    <row r="29" spans="1:20" ht="11.25" customHeight="1">
      <c r="A29" s="29">
        <f t="shared" si="0"/>
        <v>28</v>
      </c>
      <c r="B29" s="29" t="str">
        <f>IF(직접데이타입력!$M34=1,IF(직접데이타입력!$E34="1",직접데이타입력!$K34," ")," ")</f>
        <v xml:space="preserve"> </v>
      </c>
      <c r="C29" s="29" t="str">
        <f>IF(직접데이타입력!$M34=1,IF(직접데이타입력!$E34="2",직접데이타입력!$K34," ")," ")</f>
        <v xml:space="preserve"> </v>
      </c>
      <c r="D29" s="29" t="str">
        <f>IF(직접데이타입력!$M34=1,IF(직접데이타입력!$E34="3",직접데이타입력!$K34," ")," ")</f>
        <v xml:space="preserve"> </v>
      </c>
      <c r="E29" s="29" t="str">
        <f>IF(직접데이타입력!$M34=1,IF(직접데이타입력!$E34="4",직접데이타입력!$K34," ")," ")</f>
        <v xml:space="preserve"> </v>
      </c>
      <c r="F29" s="29" t="str">
        <f>IF(직접데이타입력!$M34=1,IF(직접데이타입력!$E34="5",직접데이타입력!$K34," ")," ")</f>
        <v xml:space="preserve"> </v>
      </c>
      <c r="G29" s="29" t="str">
        <f>IF(직접데이타입력!$M34=1,IF(직접데이타입력!$E34="6",직접데이타입력!$K34," ")," ")</f>
        <v xml:space="preserve"> </v>
      </c>
      <c r="H29" s="29" t="str">
        <f>IF(직접데이타입력!$M34=1,IF(직접데이타입력!$E34="7",직접데이타입력!$K34," ")," ")</f>
        <v xml:space="preserve"> </v>
      </c>
      <c r="I29" s="29" t="str">
        <f>IF(직접데이타입력!$M34=1,IF(직접데이타입력!$E34="8",직접데이타입력!$K34," ")," ")</f>
        <v xml:space="preserve"> </v>
      </c>
      <c r="J29" s="29" t="str">
        <f>IF(직접데이타입력!$M34=1,IF(직접데이타입력!$E34="9",직접데이타입력!$K34," ")," ")</f>
        <v xml:space="preserve"> </v>
      </c>
      <c r="K29" s="29" t="str">
        <f>IF(직접데이타입력!$M34=1,IF(직접데이타입력!$E34="10",직접데이타입력!$K34," ")," ")</f>
        <v xml:space="preserve"> </v>
      </c>
      <c r="L29" s="29" t="str">
        <f>IF(직접데이타입력!$M34=1,IF(직접데이타입력!$E34="11",직접데이타입력!$K34," ")," ")</f>
        <v xml:space="preserve"> </v>
      </c>
      <c r="M29" s="29" t="str">
        <f>IF(직접데이타입력!$M34=1,IF(직접데이타입력!$E34="12",직접데이타입력!$K34," ")," ")</f>
        <v xml:space="preserve"> </v>
      </c>
      <c r="N29" s="29" t="str">
        <f>IF(직접데이타입력!$M34=1,IF(직접데이타입력!$E34="13",직접데이타입력!$K34," ")," ")</f>
        <v xml:space="preserve"> </v>
      </c>
      <c r="O29" s="29" t="str">
        <f>IF(직접데이타입력!$M34=1,IF(직접데이타입력!$E34="14",직접데이타입력!$K34," ")," ")</f>
        <v xml:space="preserve"> </v>
      </c>
      <c r="P29" s="29" t="str">
        <f>IF(직접데이타입력!$M34=1,IF(직접데이타입력!$E34="15",직접데이타입력!$K34," ")," ")</f>
        <v xml:space="preserve"> </v>
      </c>
      <c r="Q29" s="29" t="str">
        <f>IF(직접데이타입력!$M34=1,IF(직접데이타입력!$E34="16",직접데이타입력!$K34," ")," ")</f>
        <v xml:space="preserve"> </v>
      </c>
      <c r="R29" s="29" t="str">
        <f>IF(직접데이타입력!$M34=1,IF(직접데이타입력!$E34="17",직접데이타입력!$K34," ")," ")</f>
        <v xml:space="preserve"> </v>
      </c>
      <c r="S29" s="29" t="str">
        <f>IF(직접데이타입력!$M34=1,IF(직접데이타입력!$E34="18",직접데이타입력!$K34," ")," ")</f>
        <v xml:space="preserve"> </v>
      </c>
      <c r="T29" s="29" t="str">
        <f>IF(직접데이타입력!$M34=1,IF(직접데이타입력!$E34="19",직접데이타입력!$K34," ")," ")</f>
        <v xml:space="preserve"> </v>
      </c>
    </row>
    <row r="30" spans="1:20" ht="11.25" customHeight="1">
      <c r="A30" s="29">
        <f t="shared" si="0"/>
        <v>29</v>
      </c>
      <c r="B30" s="29" t="str">
        <f>IF(직접데이타입력!$M35=1,IF(직접데이타입력!$E35="1",직접데이타입력!$K35," ")," ")</f>
        <v xml:space="preserve"> </v>
      </c>
      <c r="C30" s="29" t="str">
        <f>IF(직접데이타입력!$M35=1,IF(직접데이타입력!$E35="2",직접데이타입력!$K35," ")," ")</f>
        <v xml:space="preserve"> </v>
      </c>
      <c r="D30" s="29" t="str">
        <f>IF(직접데이타입력!$M35=1,IF(직접데이타입력!$E35="3",직접데이타입력!$K35," ")," ")</f>
        <v xml:space="preserve"> </v>
      </c>
      <c r="E30" s="29" t="str">
        <f>IF(직접데이타입력!$M35=1,IF(직접데이타입력!$E35="4",직접데이타입력!$K35," ")," ")</f>
        <v xml:space="preserve"> </v>
      </c>
      <c r="F30" s="29" t="str">
        <f>IF(직접데이타입력!$M35=1,IF(직접데이타입력!$E35="5",직접데이타입력!$K35," ")," ")</f>
        <v xml:space="preserve"> </v>
      </c>
      <c r="G30" s="29" t="str">
        <f>IF(직접데이타입력!$M35=1,IF(직접데이타입력!$E35="6",직접데이타입력!$K35," ")," ")</f>
        <v xml:space="preserve"> </v>
      </c>
      <c r="H30" s="29" t="str">
        <f>IF(직접데이타입력!$M35=1,IF(직접데이타입력!$E35="7",직접데이타입력!$K35," ")," ")</f>
        <v xml:space="preserve"> </v>
      </c>
      <c r="I30" s="29" t="str">
        <f>IF(직접데이타입력!$M35=1,IF(직접데이타입력!$E35="8",직접데이타입력!$K35," ")," ")</f>
        <v xml:space="preserve"> </v>
      </c>
      <c r="J30" s="29" t="str">
        <f>IF(직접데이타입력!$M35=1,IF(직접데이타입력!$E35="9",직접데이타입력!$K35," ")," ")</f>
        <v xml:space="preserve"> </v>
      </c>
      <c r="K30" s="29" t="str">
        <f>IF(직접데이타입력!$M35=1,IF(직접데이타입력!$E35="10",직접데이타입력!$K35," ")," ")</f>
        <v xml:space="preserve"> </v>
      </c>
      <c r="L30" s="29" t="str">
        <f>IF(직접데이타입력!$M35=1,IF(직접데이타입력!$E35="11",직접데이타입력!$K35," ")," ")</f>
        <v xml:space="preserve"> </v>
      </c>
      <c r="M30" s="29" t="str">
        <f>IF(직접데이타입력!$M35=1,IF(직접데이타입력!$E35="12",직접데이타입력!$K35," ")," ")</f>
        <v xml:space="preserve"> </v>
      </c>
      <c r="N30" s="29" t="str">
        <f>IF(직접데이타입력!$M35=1,IF(직접데이타입력!$E35="13",직접데이타입력!$K35," ")," ")</f>
        <v xml:space="preserve"> </v>
      </c>
      <c r="O30" s="29" t="str">
        <f>IF(직접데이타입력!$M35=1,IF(직접데이타입력!$E35="14",직접데이타입력!$K35," ")," ")</f>
        <v xml:space="preserve"> </v>
      </c>
      <c r="P30" s="29" t="str">
        <f>IF(직접데이타입력!$M35=1,IF(직접데이타입력!$E35="15",직접데이타입력!$K35," ")," ")</f>
        <v xml:space="preserve"> </v>
      </c>
      <c r="Q30" s="29" t="str">
        <f>IF(직접데이타입력!$M35=1,IF(직접데이타입력!$E35="16",직접데이타입력!$K35," ")," ")</f>
        <v xml:space="preserve"> </v>
      </c>
      <c r="R30" s="29" t="str">
        <f>IF(직접데이타입력!$M35=1,IF(직접데이타입력!$E35="17",직접데이타입력!$K35," ")," ")</f>
        <v xml:space="preserve"> </v>
      </c>
      <c r="S30" s="29" t="str">
        <f>IF(직접데이타입력!$M35=1,IF(직접데이타입력!$E35="18",직접데이타입력!$K35," ")," ")</f>
        <v xml:space="preserve"> </v>
      </c>
      <c r="T30" s="29" t="str">
        <f>IF(직접데이타입력!$M35=1,IF(직접데이타입력!$E35="19",직접데이타입력!$K35," ")," ")</f>
        <v xml:space="preserve"> </v>
      </c>
    </row>
    <row r="31" spans="1:20" ht="11.25" customHeight="1">
      <c r="A31" s="29">
        <f t="shared" si="0"/>
        <v>30</v>
      </c>
      <c r="B31" s="29" t="str">
        <f>IF(직접데이타입력!$M36=1,IF(직접데이타입력!$E36="1",직접데이타입력!$K36," ")," ")</f>
        <v xml:space="preserve"> </v>
      </c>
      <c r="C31" s="29" t="str">
        <f>IF(직접데이타입력!$M36=1,IF(직접데이타입력!$E36="2",직접데이타입력!$K36," ")," ")</f>
        <v xml:space="preserve"> </v>
      </c>
      <c r="D31" s="29" t="str">
        <f>IF(직접데이타입력!$M36=1,IF(직접데이타입력!$E36="3",직접데이타입력!$K36," ")," ")</f>
        <v xml:space="preserve"> </v>
      </c>
      <c r="E31" s="29" t="str">
        <f>IF(직접데이타입력!$M36=1,IF(직접데이타입력!$E36="4",직접데이타입력!$K36," ")," ")</f>
        <v xml:space="preserve"> </v>
      </c>
      <c r="F31" s="29" t="str">
        <f>IF(직접데이타입력!$M36=1,IF(직접데이타입력!$E36="5",직접데이타입력!$K36," ")," ")</f>
        <v xml:space="preserve"> </v>
      </c>
      <c r="G31" s="29" t="str">
        <f>IF(직접데이타입력!$M36=1,IF(직접데이타입력!$E36="6",직접데이타입력!$K36," ")," ")</f>
        <v xml:space="preserve"> </v>
      </c>
      <c r="H31" s="29" t="str">
        <f>IF(직접데이타입력!$M36=1,IF(직접데이타입력!$E36="7",직접데이타입력!$K36," ")," ")</f>
        <v xml:space="preserve"> </v>
      </c>
      <c r="I31" s="29" t="str">
        <f>IF(직접데이타입력!$M36=1,IF(직접데이타입력!$E36="8",직접데이타입력!$K36," ")," ")</f>
        <v xml:space="preserve"> </v>
      </c>
      <c r="J31" s="29" t="str">
        <f>IF(직접데이타입력!$M36=1,IF(직접데이타입력!$E36="9",직접데이타입력!$K36," ")," ")</f>
        <v xml:space="preserve"> </v>
      </c>
      <c r="K31" s="29" t="str">
        <f>IF(직접데이타입력!$M36=1,IF(직접데이타입력!$E36="10",직접데이타입력!$K36," ")," ")</f>
        <v xml:space="preserve"> </v>
      </c>
      <c r="L31" s="29" t="str">
        <f>IF(직접데이타입력!$M36=1,IF(직접데이타입력!$E36="11",직접데이타입력!$K36," ")," ")</f>
        <v xml:space="preserve"> </v>
      </c>
      <c r="M31" s="29" t="str">
        <f>IF(직접데이타입력!$M36=1,IF(직접데이타입력!$E36="12",직접데이타입력!$K36," ")," ")</f>
        <v xml:space="preserve"> </v>
      </c>
      <c r="N31" s="29" t="str">
        <f>IF(직접데이타입력!$M36=1,IF(직접데이타입력!$E36="13",직접데이타입력!$K36," ")," ")</f>
        <v xml:space="preserve"> </v>
      </c>
      <c r="O31" s="29" t="str">
        <f>IF(직접데이타입력!$M36=1,IF(직접데이타입력!$E36="14",직접데이타입력!$K36," ")," ")</f>
        <v xml:space="preserve"> </v>
      </c>
      <c r="P31" s="29" t="str">
        <f>IF(직접데이타입력!$M36=1,IF(직접데이타입력!$E36="15",직접데이타입력!$K36," ")," ")</f>
        <v xml:space="preserve"> </v>
      </c>
      <c r="Q31" s="29" t="str">
        <f>IF(직접데이타입력!$M36=1,IF(직접데이타입력!$E36="16",직접데이타입력!$K36," ")," ")</f>
        <v xml:space="preserve"> </v>
      </c>
      <c r="R31" s="29" t="str">
        <f>IF(직접데이타입력!$M36=1,IF(직접데이타입력!$E36="17",직접데이타입력!$K36," ")," ")</f>
        <v xml:space="preserve"> </v>
      </c>
      <c r="S31" s="29" t="str">
        <f>IF(직접데이타입력!$M36=1,IF(직접데이타입력!$E36="18",직접데이타입력!$K36," ")," ")</f>
        <v xml:space="preserve"> </v>
      </c>
      <c r="T31" s="29" t="str">
        <f>IF(직접데이타입력!$M36=1,IF(직접데이타입력!$E36="19",직접데이타입력!$K36," ")," ")</f>
        <v xml:space="preserve"> </v>
      </c>
    </row>
    <row r="32" spans="1:20" ht="11.25" customHeight="1">
      <c r="A32" s="29">
        <f t="shared" si="0"/>
        <v>31</v>
      </c>
      <c r="B32" s="29" t="str">
        <f>IF(직접데이타입력!$M37=1,IF(직접데이타입력!$E37="1",직접데이타입력!$K37," ")," ")</f>
        <v xml:space="preserve"> </v>
      </c>
      <c r="C32" s="29" t="str">
        <f>IF(직접데이타입력!$M37=1,IF(직접데이타입력!$E37="2",직접데이타입력!$K37," ")," ")</f>
        <v xml:space="preserve"> </v>
      </c>
      <c r="D32" s="29" t="str">
        <f>IF(직접데이타입력!$M37=1,IF(직접데이타입력!$E37="3",직접데이타입력!$K37," ")," ")</f>
        <v xml:space="preserve"> </v>
      </c>
      <c r="E32" s="29" t="str">
        <f>IF(직접데이타입력!$M37=1,IF(직접데이타입력!$E37="4",직접데이타입력!$K37," ")," ")</f>
        <v xml:space="preserve"> </v>
      </c>
      <c r="F32" s="29" t="str">
        <f>IF(직접데이타입력!$M37=1,IF(직접데이타입력!$E37="5",직접데이타입력!$K37," ")," ")</f>
        <v xml:space="preserve"> </v>
      </c>
      <c r="G32" s="29" t="str">
        <f>IF(직접데이타입력!$M37=1,IF(직접데이타입력!$E37="6",직접데이타입력!$K37," ")," ")</f>
        <v xml:space="preserve"> </v>
      </c>
      <c r="H32" s="29" t="str">
        <f>IF(직접데이타입력!$M37=1,IF(직접데이타입력!$E37="7",직접데이타입력!$K37," ")," ")</f>
        <v xml:space="preserve"> </v>
      </c>
      <c r="I32" s="29" t="str">
        <f>IF(직접데이타입력!$M37=1,IF(직접데이타입력!$E37="8",직접데이타입력!$K37," ")," ")</f>
        <v xml:space="preserve"> </v>
      </c>
      <c r="J32" s="29" t="str">
        <f>IF(직접데이타입력!$M37=1,IF(직접데이타입력!$E37="9",직접데이타입력!$K37," ")," ")</f>
        <v xml:space="preserve"> </v>
      </c>
      <c r="K32" s="29" t="str">
        <f>IF(직접데이타입력!$M37=1,IF(직접데이타입력!$E37="10",직접데이타입력!$K37," ")," ")</f>
        <v xml:space="preserve"> </v>
      </c>
      <c r="L32" s="29" t="str">
        <f>IF(직접데이타입력!$M37=1,IF(직접데이타입력!$E37="11",직접데이타입력!$K37," ")," ")</f>
        <v xml:space="preserve"> </v>
      </c>
      <c r="M32" s="29" t="str">
        <f>IF(직접데이타입력!$M37=1,IF(직접데이타입력!$E37="12",직접데이타입력!$K37," ")," ")</f>
        <v xml:space="preserve"> </v>
      </c>
      <c r="N32" s="29" t="str">
        <f>IF(직접데이타입력!$M37=1,IF(직접데이타입력!$E37="13",직접데이타입력!$K37," ")," ")</f>
        <v xml:space="preserve"> </v>
      </c>
      <c r="O32" s="29" t="str">
        <f>IF(직접데이타입력!$M37=1,IF(직접데이타입력!$E37="14",직접데이타입력!$K37," ")," ")</f>
        <v xml:space="preserve"> </v>
      </c>
      <c r="P32" s="29" t="str">
        <f>IF(직접데이타입력!$M37=1,IF(직접데이타입력!$E37="15",직접데이타입력!$K37," ")," ")</f>
        <v xml:space="preserve"> </v>
      </c>
      <c r="Q32" s="29" t="str">
        <f>IF(직접데이타입력!$M37=1,IF(직접데이타입력!$E37="16",직접데이타입력!$K37," ")," ")</f>
        <v xml:space="preserve"> </v>
      </c>
      <c r="R32" s="29" t="str">
        <f>IF(직접데이타입력!$M37=1,IF(직접데이타입력!$E37="17",직접데이타입력!$K37," ")," ")</f>
        <v xml:space="preserve"> </v>
      </c>
      <c r="S32" s="29" t="str">
        <f>IF(직접데이타입력!$M37=1,IF(직접데이타입력!$E37="18",직접데이타입력!$K37," ")," ")</f>
        <v xml:space="preserve"> </v>
      </c>
      <c r="T32" s="29" t="str">
        <f>IF(직접데이타입력!$M37=1,IF(직접데이타입력!$E37="19",직접데이타입력!$K37," ")," ")</f>
        <v xml:space="preserve"> </v>
      </c>
    </row>
    <row r="33" spans="1:20" ht="11.25" customHeight="1">
      <c r="A33" s="29">
        <f t="shared" si="0"/>
        <v>32</v>
      </c>
      <c r="B33" s="29" t="str">
        <f>IF(직접데이타입력!$M38=1,IF(직접데이타입력!$E38="1",직접데이타입력!$K38," ")," ")</f>
        <v xml:space="preserve"> </v>
      </c>
      <c r="C33" s="29" t="str">
        <f>IF(직접데이타입력!$M38=1,IF(직접데이타입력!$E38="2",직접데이타입력!$K38," ")," ")</f>
        <v xml:space="preserve"> </v>
      </c>
      <c r="D33" s="29" t="str">
        <f>IF(직접데이타입력!$M38=1,IF(직접데이타입력!$E38="3",직접데이타입력!$K38," ")," ")</f>
        <v xml:space="preserve"> </v>
      </c>
      <c r="E33" s="29" t="str">
        <f>IF(직접데이타입력!$M38=1,IF(직접데이타입력!$E38="4",직접데이타입력!$K38," ")," ")</f>
        <v xml:space="preserve"> </v>
      </c>
      <c r="F33" s="29" t="str">
        <f>IF(직접데이타입력!$M38=1,IF(직접데이타입력!$E38="5",직접데이타입력!$K38," ")," ")</f>
        <v xml:space="preserve"> </v>
      </c>
      <c r="G33" s="29" t="str">
        <f>IF(직접데이타입력!$M38=1,IF(직접데이타입력!$E38="6",직접데이타입력!$K38," ")," ")</f>
        <v xml:space="preserve"> </v>
      </c>
      <c r="H33" s="29" t="str">
        <f>IF(직접데이타입력!$M38=1,IF(직접데이타입력!$E38="7",직접데이타입력!$K38," ")," ")</f>
        <v xml:space="preserve"> </v>
      </c>
      <c r="I33" s="29" t="str">
        <f>IF(직접데이타입력!$M38=1,IF(직접데이타입력!$E38="8",직접데이타입력!$K38," ")," ")</f>
        <v xml:space="preserve"> </v>
      </c>
      <c r="J33" s="29" t="str">
        <f>IF(직접데이타입력!$M38=1,IF(직접데이타입력!$E38="9",직접데이타입력!$K38," ")," ")</f>
        <v xml:space="preserve"> </v>
      </c>
      <c r="K33" s="29" t="str">
        <f>IF(직접데이타입력!$M38=1,IF(직접데이타입력!$E38="10",직접데이타입력!$K38," ")," ")</f>
        <v xml:space="preserve"> </v>
      </c>
      <c r="L33" s="29" t="str">
        <f>IF(직접데이타입력!$M38=1,IF(직접데이타입력!$E38="11",직접데이타입력!$K38," ")," ")</f>
        <v xml:space="preserve"> </v>
      </c>
      <c r="M33" s="29" t="str">
        <f>IF(직접데이타입력!$M38=1,IF(직접데이타입력!$E38="12",직접데이타입력!$K38," ")," ")</f>
        <v xml:space="preserve"> </v>
      </c>
      <c r="N33" s="29" t="str">
        <f>IF(직접데이타입력!$M38=1,IF(직접데이타입력!$E38="13",직접데이타입력!$K38," ")," ")</f>
        <v xml:space="preserve"> </v>
      </c>
      <c r="O33" s="29" t="str">
        <f>IF(직접데이타입력!$M38=1,IF(직접데이타입력!$E38="14",직접데이타입력!$K38," ")," ")</f>
        <v xml:space="preserve"> </v>
      </c>
      <c r="P33" s="29" t="str">
        <f>IF(직접데이타입력!$M38=1,IF(직접데이타입력!$E38="15",직접데이타입력!$K38," ")," ")</f>
        <v xml:space="preserve"> </v>
      </c>
      <c r="Q33" s="29" t="str">
        <f>IF(직접데이타입력!$M38=1,IF(직접데이타입력!$E38="16",직접데이타입력!$K38," ")," ")</f>
        <v xml:space="preserve"> </v>
      </c>
      <c r="R33" s="29" t="str">
        <f>IF(직접데이타입력!$M38=1,IF(직접데이타입력!$E38="17",직접데이타입력!$K38," ")," ")</f>
        <v xml:space="preserve"> </v>
      </c>
      <c r="S33" s="29" t="str">
        <f>IF(직접데이타입력!$M38=1,IF(직접데이타입력!$E38="18",직접데이타입력!$K38," ")," ")</f>
        <v xml:space="preserve"> </v>
      </c>
      <c r="T33" s="29" t="str">
        <f>IF(직접데이타입력!$M38=1,IF(직접데이타입력!$E38="19",직접데이타입력!$K38," ")," ")</f>
        <v xml:space="preserve"> </v>
      </c>
    </row>
    <row r="34" spans="1:20" ht="11.25" customHeight="1">
      <c r="A34" s="29">
        <f t="shared" si="0"/>
        <v>33</v>
      </c>
      <c r="B34" s="29" t="str">
        <f>IF(직접데이타입력!$M39=1,IF(직접데이타입력!$E39="1",직접데이타입력!$K39," ")," ")</f>
        <v xml:space="preserve"> </v>
      </c>
      <c r="C34" s="29" t="str">
        <f>IF(직접데이타입력!$M39=1,IF(직접데이타입력!$E39="2",직접데이타입력!$K39," ")," ")</f>
        <v xml:space="preserve"> </v>
      </c>
      <c r="D34" s="29" t="str">
        <f>IF(직접데이타입력!$M39=1,IF(직접데이타입력!$E39="3",직접데이타입력!$K39," ")," ")</f>
        <v xml:space="preserve"> </v>
      </c>
      <c r="E34" s="29" t="str">
        <f>IF(직접데이타입력!$M39=1,IF(직접데이타입력!$E39="4",직접데이타입력!$K39," ")," ")</f>
        <v xml:space="preserve"> </v>
      </c>
      <c r="F34" s="29" t="str">
        <f>IF(직접데이타입력!$M39=1,IF(직접데이타입력!$E39="5",직접데이타입력!$K39," ")," ")</f>
        <v xml:space="preserve"> </v>
      </c>
      <c r="G34" s="29" t="str">
        <f>IF(직접데이타입력!$M39=1,IF(직접데이타입력!$E39="6",직접데이타입력!$K39," ")," ")</f>
        <v xml:space="preserve"> </v>
      </c>
      <c r="H34" s="29" t="str">
        <f>IF(직접데이타입력!$M39=1,IF(직접데이타입력!$E39="7",직접데이타입력!$K39," ")," ")</f>
        <v xml:space="preserve"> </v>
      </c>
      <c r="I34" s="29" t="str">
        <f>IF(직접데이타입력!$M39=1,IF(직접데이타입력!$E39="8",직접데이타입력!$K39," ")," ")</f>
        <v xml:space="preserve"> </v>
      </c>
      <c r="J34" s="29" t="str">
        <f>IF(직접데이타입력!$M39=1,IF(직접데이타입력!$E39="9",직접데이타입력!$K39," ")," ")</f>
        <v xml:space="preserve"> </v>
      </c>
      <c r="K34" s="29" t="str">
        <f>IF(직접데이타입력!$M39=1,IF(직접데이타입력!$E39="10",직접데이타입력!$K39," ")," ")</f>
        <v xml:space="preserve"> </v>
      </c>
      <c r="L34" s="29" t="str">
        <f>IF(직접데이타입력!$M39=1,IF(직접데이타입력!$E39="11",직접데이타입력!$K39," ")," ")</f>
        <v xml:space="preserve"> </v>
      </c>
      <c r="M34" s="29" t="str">
        <f>IF(직접데이타입력!$M39=1,IF(직접데이타입력!$E39="12",직접데이타입력!$K39," ")," ")</f>
        <v xml:space="preserve"> </v>
      </c>
      <c r="N34" s="29" t="str">
        <f>IF(직접데이타입력!$M39=1,IF(직접데이타입력!$E39="13",직접데이타입력!$K39," ")," ")</f>
        <v xml:space="preserve"> </v>
      </c>
      <c r="O34" s="29" t="str">
        <f>IF(직접데이타입력!$M39=1,IF(직접데이타입력!$E39="14",직접데이타입력!$K39," ")," ")</f>
        <v xml:space="preserve"> </v>
      </c>
      <c r="P34" s="29" t="str">
        <f>IF(직접데이타입력!$M39=1,IF(직접데이타입력!$E39="15",직접데이타입력!$K39," ")," ")</f>
        <v xml:space="preserve"> </v>
      </c>
      <c r="Q34" s="29" t="str">
        <f>IF(직접데이타입력!$M39=1,IF(직접데이타입력!$E39="16",직접데이타입력!$K39," ")," ")</f>
        <v xml:space="preserve"> </v>
      </c>
      <c r="R34" s="29" t="str">
        <f>IF(직접데이타입력!$M39=1,IF(직접데이타입력!$E39="17",직접데이타입력!$K39," ")," ")</f>
        <v xml:space="preserve"> </v>
      </c>
      <c r="S34" s="29" t="str">
        <f>IF(직접데이타입력!$M39=1,IF(직접데이타입력!$E39="18",직접데이타입력!$K39," ")," ")</f>
        <v xml:space="preserve"> </v>
      </c>
      <c r="T34" s="29" t="str">
        <f>IF(직접데이타입력!$M39=1,IF(직접데이타입력!$E39="19",직접데이타입력!$K39," ")," ")</f>
        <v xml:space="preserve"> </v>
      </c>
    </row>
    <row r="35" spans="1:20" ht="11.25" customHeight="1">
      <c r="A35" s="29">
        <f t="shared" si="0"/>
        <v>34</v>
      </c>
      <c r="B35" s="29" t="str">
        <f>IF(직접데이타입력!$M40=1,IF(직접데이타입력!$E40="1",직접데이타입력!$K40," ")," ")</f>
        <v xml:space="preserve"> </v>
      </c>
      <c r="C35" s="29" t="str">
        <f>IF(직접데이타입력!$M40=1,IF(직접데이타입력!$E40="2",직접데이타입력!$K40," ")," ")</f>
        <v xml:space="preserve"> </v>
      </c>
      <c r="D35" s="29" t="str">
        <f>IF(직접데이타입력!$M40=1,IF(직접데이타입력!$E40="3",직접데이타입력!$K40," ")," ")</f>
        <v xml:space="preserve"> </v>
      </c>
      <c r="E35" s="29" t="str">
        <f>IF(직접데이타입력!$M40=1,IF(직접데이타입력!$E40="4",직접데이타입력!$K40," ")," ")</f>
        <v xml:space="preserve"> </v>
      </c>
      <c r="F35" s="29" t="str">
        <f>IF(직접데이타입력!$M40=1,IF(직접데이타입력!$E40="5",직접데이타입력!$K40," ")," ")</f>
        <v xml:space="preserve"> </v>
      </c>
      <c r="G35" s="29" t="str">
        <f>IF(직접데이타입력!$M40=1,IF(직접데이타입력!$E40="6",직접데이타입력!$K40," ")," ")</f>
        <v xml:space="preserve"> </v>
      </c>
      <c r="H35" s="29" t="str">
        <f>IF(직접데이타입력!$M40=1,IF(직접데이타입력!$E40="7",직접데이타입력!$K40," ")," ")</f>
        <v xml:space="preserve"> </v>
      </c>
      <c r="I35" s="29" t="str">
        <f>IF(직접데이타입력!$M40=1,IF(직접데이타입력!$E40="8",직접데이타입력!$K40," ")," ")</f>
        <v xml:space="preserve"> </v>
      </c>
      <c r="J35" s="29" t="str">
        <f>IF(직접데이타입력!$M40=1,IF(직접데이타입력!$E40="9",직접데이타입력!$K40," ")," ")</f>
        <v xml:space="preserve"> </v>
      </c>
      <c r="K35" s="29" t="str">
        <f>IF(직접데이타입력!$M40=1,IF(직접데이타입력!$E40="10",직접데이타입력!$K40," ")," ")</f>
        <v xml:space="preserve"> </v>
      </c>
      <c r="L35" s="29" t="str">
        <f>IF(직접데이타입력!$M40=1,IF(직접데이타입력!$E40="11",직접데이타입력!$K40," ")," ")</f>
        <v xml:space="preserve"> </v>
      </c>
      <c r="M35" s="29" t="str">
        <f>IF(직접데이타입력!$M40=1,IF(직접데이타입력!$E40="12",직접데이타입력!$K40," ")," ")</f>
        <v xml:space="preserve"> </v>
      </c>
      <c r="N35" s="29" t="str">
        <f>IF(직접데이타입력!$M40=1,IF(직접데이타입력!$E40="13",직접데이타입력!$K40," ")," ")</f>
        <v xml:space="preserve"> </v>
      </c>
      <c r="O35" s="29" t="str">
        <f>IF(직접데이타입력!$M40=1,IF(직접데이타입력!$E40="14",직접데이타입력!$K40," ")," ")</f>
        <v xml:space="preserve"> </v>
      </c>
      <c r="P35" s="29" t="str">
        <f>IF(직접데이타입력!$M40=1,IF(직접데이타입력!$E40="15",직접데이타입력!$K40," ")," ")</f>
        <v xml:space="preserve"> </v>
      </c>
      <c r="Q35" s="29" t="str">
        <f>IF(직접데이타입력!$M40=1,IF(직접데이타입력!$E40="16",직접데이타입력!$K40," ")," ")</f>
        <v xml:space="preserve"> </v>
      </c>
      <c r="R35" s="29" t="str">
        <f>IF(직접데이타입력!$M40=1,IF(직접데이타입력!$E40="17",직접데이타입력!$K40," ")," ")</f>
        <v xml:space="preserve"> </v>
      </c>
      <c r="S35" s="29" t="str">
        <f>IF(직접데이타입력!$M40=1,IF(직접데이타입력!$E40="18",직접데이타입력!$K40," ")," ")</f>
        <v xml:space="preserve"> </v>
      </c>
      <c r="T35" s="29" t="str">
        <f>IF(직접데이타입력!$M40=1,IF(직접데이타입력!$E40="19",직접데이타입력!$K40," ")," ")</f>
        <v xml:space="preserve"> </v>
      </c>
    </row>
    <row r="36" spans="1:20" ht="11.25" customHeight="1">
      <c r="A36" s="29">
        <f t="shared" si="0"/>
        <v>35</v>
      </c>
      <c r="B36" s="29" t="str">
        <f>IF(직접데이타입력!$M41=1,IF(직접데이타입력!$E41="1",직접데이타입력!$K41," ")," ")</f>
        <v xml:space="preserve"> </v>
      </c>
      <c r="C36" s="29" t="str">
        <f>IF(직접데이타입력!$M41=1,IF(직접데이타입력!$E41="2",직접데이타입력!$K41," ")," ")</f>
        <v xml:space="preserve"> </v>
      </c>
      <c r="D36" s="29" t="str">
        <f>IF(직접데이타입력!$M41=1,IF(직접데이타입력!$E41="3",직접데이타입력!$K41," ")," ")</f>
        <v xml:space="preserve"> </v>
      </c>
      <c r="E36" s="29" t="str">
        <f>IF(직접데이타입력!$M41=1,IF(직접데이타입력!$E41="4",직접데이타입력!$K41," ")," ")</f>
        <v xml:space="preserve"> </v>
      </c>
      <c r="F36" s="29" t="str">
        <f>IF(직접데이타입력!$M41=1,IF(직접데이타입력!$E41="5",직접데이타입력!$K41," ")," ")</f>
        <v xml:space="preserve"> </v>
      </c>
      <c r="G36" s="29" t="str">
        <f>IF(직접데이타입력!$M41=1,IF(직접데이타입력!$E41="6",직접데이타입력!$K41," ")," ")</f>
        <v xml:space="preserve"> </v>
      </c>
      <c r="H36" s="29" t="str">
        <f>IF(직접데이타입력!$M41=1,IF(직접데이타입력!$E41="7",직접데이타입력!$K41," ")," ")</f>
        <v xml:space="preserve"> </v>
      </c>
      <c r="I36" s="29" t="str">
        <f>IF(직접데이타입력!$M41=1,IF(직접데이타입력!$E41="8",직접데이타입력!$K41," ")," ")</f>
        <v xml:space="preserve"> </v>
      </c>
      <c r="J36" s="29" t="str">
        <f>IF(직접데이타입력!$M41=1,IF(직접데이타입력!$E41="9",직접데이타입력!$K41," ")," ")</f>
        <v xml:space="preserve"> </v>
      </c>
      <c r="K36" s="29" t="str">
        <f>IF(직접데이타입력!$M41=1,IF(직접데이타입력!$E41="10",직접데이타입력!$K41," ")," ")</f>
        <v xml:space="preserve"> </v>
      </c>
      <c r="L36" s="29" t="str">
        <f>IF(직접데이타입력!$M41=1,IF(직접데이타입력!$E41="11",직접데이타입력!$K41," ")," ")</f>
        <v xml:space="preserve"> </v>
      </c>
      <c r="M36" s="29" t="str">
        <f>IF(직접데이타입력!$M41=1,IF(직접데이타입력!$E41="12",직접데이타입력!$K41," ")," ")</f>
        <v xml:space="preserve"> </v>
      </c>
      <c r="N36" s="29" t="str">
        <f>IF(직접데이타입력!$M41=1,IF(직접데이타입력!$E41="13",직접데이타입력!$K41," ")," ")</f>
        <v xml:space="preserve"> </v>
      </c>
      <c r="O36" s="29" t="str">
        <f>IF(직접데이타입력!$M41=1,IF(직접데이타입력!$E41="14",직접데이타입력!$K41," ")," ")</f>
        <v xml:space="preserve"> </v>
      </c>
      <c r="P36" s="29" t="str">
        <f>IF(직접데이타입력!$M41=1,IF(직접데이타입력!$E41="15",직접데이타입력!$K41," ")," ")</f>
        <v xml:space="preserve"> </v>
      </c>
      <c r="Q36" s="29" t="str">
        <f>IF(직접데이타입력!$M41=1,IF(직접데이타입력!$E41="16",직접데이타입력!$K41," ")," ")</f>
        <v xml:space="preserve"> </v>
      </c>
      <c r="R36" s="29" t="str">
        <f>IF(직접데이타입력!$M41=1,IF(직접데이타입력!$E41="17",직접데이타입력!$K41," ")," ")</f>
        <v xml:space="preserve"> </v>
      </c>
      <c r="S36" s="29" t="str">
        <f>IF(직접데이타입력!$M41=1,IF(직접데이타입력!$E41="18",직접데이타입력!$K41," ")," ")</f>
        <v xml:space="preserve"> </v>
      </c>
      <c r="T36" s="29" t="str">
        <f>IF(직접데이타입력!$M41=1,IF(직접데이타입력!$E41="19",직접데이타입력!$K41," ")," ")</f>
        <v xml:space="preserve"> </v>
      </c>
    </row>
    <row r="37" spans="1:20" ht="11.25" customHeight="1">
      <c r="A37" s="29">
        <f t="shared" si="0"/>
        <v>36</v>
      </c>
      <c r="B37" s="29" t="str">
        <f>IF(직접데이타입력!$M42=1,IF(직접데이타입력!$E42="1",직접데이타입력!$K42," ")," ")</f>
        <v xml:space="preserve"> </v>
      </c>
      <c r="C37" s="29" t="str">
        <f>IF(직접데이타입력!$M42=1,IF(직접데이타입력!$E42="2",직접데이타입력!$K42," ")," ")</f>
        <v xml:space="preserve"> </v>
      </c>
      <c r="D37" s="29" t="str">
        <f>IF(직접데이타입력!$M42=1,IF(직접데이타입력!$E42="3",직접데이타입력!$K42," ")," ")</f>
        <v xml:space="preserve"> </v>
      </c>
      <c r="E37" s="29" t="str">
        <f>IF(직접데이타입력!$M42=1,IF(직접데이타입력!$E42="4",직접데이타입력!$K42," ")," ")</f>
        <v xml:space="preserve"> </v>
      </c>
      <c r="F37" s="29" t="str">
        <f>IF(직접데이타입력!$M42=1,IF(직접데이타입력!$E42="5",직접데이타입력!$K42," ")," ")</f>
        <v xml:space="preserve"> </v>
      </c>
      <c r="G37" s="29" t="str">
        <f>IF(직접데이타입력!$M42=1,IF(직접데이타입력!$E42="6",직접데이타입력!$K42," ")," ")</f>
        <v xml:space="preserve"> </v>
      </c>
      <c r="H37" s="29" t="str">
        <f>IF(직접데이타입력!$M42=1,IF(직접데이타입력!$E42="7",직접데이타입력!$K42," ")," ")</f>
        <v xml:space="preserve"> </v>
      </c>
      <c r="I37" s="29" t="str">
        <f>IF(직접데이타입력!$M42=1,IF(직접데이타입력!$E42="8",직접데이타입력!$K42," ")," ")</f>
        <v xml:space="preserve"> </v>
      </c>
      <c r="J37" s="29" t="str">
        <f>IF(직접데이타입력!$M42=1,IF(직접데이타입력!$E42="9",직접데이타입력!$K42," ")," ")</f>
        <v xml:space="preserve"> </v>
      </c>
      <c r="K37" s="29" t="str">
        <f>IF(직접데이타입력!$M42=1,IF(직접데이타입력!$E42="10",직접데이타입력!$K42," ")," ")</f>
        <v xml:space="preserve"> </v>
      </c>
      <c r="L37" s="29" t="str">
        <f>IF(직접데이타입력!$M42=1,IF(직접데이타입력!$E42="11",직접데이타입력!$K42," ")," ")</f>
        <v xml:space="preserve"> </v>
      </c>
      <c r="M37" s="29" t="str">
        <f>IF(직접데이타입력!$M42=1,IF(직접데이타입력!$E42="12",직접데이타입력!$K42," ")," ")</f>
        <v xml:space="preserve"> </v>
      </c>
      <c r="N37" s="29" t="str">
        <f>IF(직접데이타입력!$M42=1,IF(직접데이타입력!$E42="13",직접데이타입력!$K42," ")," ")</f>
        <v xml:space="preserve"> </v>
      </c>
      <c r="O37" s="29" t="str">
        <f>IF(직접데이타입력!$M42=1,IF(직접데이타입력!$E42="14",직접데이타입력!$K42," ")," ")</f>
        <v xml:space="preserve"> </v>
      </c>
      <c r="P37" s="29" t="str">
        <f>IF(직접데이타입력!$M42=1,IF(직접데이타입력!$E42="15",직접데이타입력!$K42," ")," ")</f>
        <v xml:space="preserve"> </v>
      </c>
      <c r="Q37" s="29" t="str">
        <f>IF(직접데이타입력!$M42=1,IF(직접데이타입력!$E42="16",직접데이타입력!$K42," ")," ")</f>
        <v xml:space="preserve"> </v>
      </c>
      <c r="R37" s="29" t="str">
        <f>IF(직접데이타입력!$M42=1,IF(직접데이타입력!$E42="17",직접데이타입력!$K42," ")," ")</f>
        <v xml:space="preserve"> </v>
      </c>
      <c r="S37" s="29" t="str">
        <f>IF(직접데이타입력!$M42=1,IF(직접데이타입력!$E42="18",직접데이타입력!$K42," ")," ")</f>
        <v xml:space="preserve"> </v>
      </c>
      <c r="T37" s="29" t="str">
        <f>IF(직접데이타입력!$M42=1,IF(직접데이타입력!$E42="19",직접데이타입력!$K42," ")," ")</f>
        <v xml:space="preserve"> </v>
      </c>
    </row>
    <row r="38" spans="1:20" ht="11.25" customHeight="1">
      <c r="A38" s="29">
        <f t="shared" si="0"/>
        <v>37</v>
      </c>
      <c r="B38" s="29" t="str">
        <f>IF(직접데이타입력!$M43=1,IF(직접데이타입력!$E43="1",직접데이타입력!$K43," ")," ")</f>
        <v xml:space="preserve"> </v>
      </c>
      <c r="C38" s="29" t="str">
        <f>IF(직접데이타입력!$M43=1,IF(직접데이타입력!$E43="2",직접데이타입력!$K43," ")," ")</f>
        <v xml:space="preserve"> </v>
      </c>
      <c r="D38" s="29" t="str">
        <f>IF(직접데이타입력!$M43=1,IF(직접데이타입력!$E43="3",직접데이타입력!$K43," ")," ")</f>
        <v xml:space="preserve"> </v>
      </c>
      <c r="E38" s="29" t="str">
        <f>IF(직접데이타입력!$M43=1,IF(직접데이타입력!$E43="4",직접데이타입력!$K43," ")," ")</f>
        <v xml:space="preserve"> </v>
      </c>
      <c r="F38" s="29" t="str">
        <f>IF(직접데이타입력!$M43=1,IF(직접데이타입력!$E43="5",직접데이타입력!$K43," ")," ")</f>
        <v xml:space="preserve"> </v>
      </c>
      <c r="G38" s="29" t="str">
        <f>IF(직접데이타입력!$M43=1,IF(직접데이타입력!$E43="6",직접데이타입력!$K43," ")," ")</f>
        <v xml:space="preserve"> </v>
      </c>
      <c r="H38" s="29" t="str">
        <f>IF(직접데이타입력!$M43=1,IF(직접데이타입력!$E43="7",직접데이타입력!$K43," ")," ")</f>
        <v xml:space="preserve"> </v>
      </c>
      <c r="I38" s="29" t="str">
        <f>IF(직접데이타입력!$M43=1,IF(직접데이타입력!$E43="8",직접데이타입력!$K43," ")," ")</f>
        <v xml:space="preserve"> </v>
      </c>
      <c r="J38" s="29" t="str">
        <f>IF(직접데이타입력!$M43=1,IF(직접데이타입력!$E43="9",직접데이타입력!$K43," ")," ")</f>
        <v xml:space="preserve"> </v>
      </c>
      <c r="K38" s="29" t="str">
        <f>IF(직접데이타입력!$M43=1,IF(직접데이타입력!$E43="10",직접데이타입력!$K43," ")," ")</f>
        <v xml:space="preserve"> </v>
      </c>
      <c r="L38" s="29" t="str">
        <f>IF(직접데이타입력!$M43=1,IF(직접데이타입력!$E43="11",직접데이타입력!$K43," ")," ")</f>
        <v xml:space="preserve"> </v>
      </c>
      <c r="M38" s="29" t="str">
        <f>IF(직접데이타입력!$M43=1,IF(직접데이타입력!$E43="12",직접데이타입력!$K43," ")," ")</f>
        <v xml:space="preserve"> </v>
      </c>
      <c r="N38" s="29" t="str">
        <f>IF(직접데이타입력!$M43=1,IF(직접데이타입력!$E43="13",직접데이타입력!$K43," ")," ")</f>
        <v xml:space="preserve"> </v>
      </c>
      <c r="O38" s="29" t="str">
        <f>IF(직접데이타입력!$M43=1,IF(직접데이타입력!$E43="14",직접데이타입력!$K43," ")," ")</f>
        <v xml:space="preserve"> </v>
      </c>
      <c r="P38" s="29" t="str">
        <f>IF(직접데이타입력!$M43=1,IF(직접데이타입력!$E43="15",직접데이타입력!$K43," ")," ")</f>
        <v xml:space="preserve"> </v>
      </c>
      <c r="Q38" s="29" t="str">
        <f>IF(직접데이타입력!$M43=1,IF(직접데이타입력!$E43="16",직접데이타입력!$K43," ")," ")</f>
        <v xml:space="preserve"> </v>
      </c>
      <c r="R38" s="29" t="str">
        <f>IF(직접데이타입력!$M43=1,IF(직접데이타입력!$E43="17",직접데이타입력!$K43," ")," ")</f>
        <v xml:space="preserve"> </v>
      </c>
      <c r="S38" s="29" t="str">
        <f>IF(직접데이타입력!$M43=1,IF(직접데이타입력!$E43="18",직접데이타입력!$K43," ")," ")</f>
        <v xml:space="preserve"> </v>
      </c>
      <c r="T38" s="29" t="str">
        <f>IF(직접데이타입력!$M43=1,IF(직접데이타입력!$E43="19",직접데이타입력!$K43," ")," ")</f>
        <v xml:space="preserve"> </v>
      </c>
    </row>
    <row r="39" spans="1:20" ht="11.25" customHeight="1">
      <c r="A39" s="29">
        <f t="shared" si="0"/>
        <v>38</v>
      </c>
      <c r="B39" s="29" t="str">
        <f>IF(직접데이타입력!$M44=1,IF(직접데이타입력!$E44="1",직접데이타입력!$K44," ")," ")</f>
        <v xml:space="preserve"> </v>
      </c>
      <c r="C39" s="29" t="str">
        <f>IF(직접데이타입력!$M44=1,IF(직접데이타입력!$E44="2",직접데이타입력!$K44," ")," ")</f>
        <v xml:space="preserve"> </v>
      </c>
      <c r="D39" s="29" t="str">
        <f>IF(직접데이타입력!$M44=1,IF(직접데이타입력!$E44="3",직접데이타입력!$K44," ")," ")</f>
        <v xml:space="preserve"> </v>
      </c>
      <c r="E39" s="29" t="str">
        <f>IF(직접데이타입력!$M44=1,IF(직접데이타입력!$E44="4",직접데이타입력!$K44," ")," ")</f>
        <v xml:space="preserve"> </v>
      </c>
      <c r="F39" s="29" t="str">
        <f>IF(직접데이타입력!$M44=1,IF(직접데이타입력!$E44="5",직접데이타입력!$K44," ")," ")</f>
        <v xml:space="preserve"> </v>
      </c>
      <c r="G39" s="29" t="str">
        <f>IF(직접데이타입력!$M44=1,IF(직접데이타입력!$E44="6",직접데이타입력!$K44," ")," ")</f>
        <v xml:space="preserve"> </v>
      </c>
      <c r="H39" s="29" t="str">
        <f>IF(직접데이타입력!$M44=1,IF(직접데이타입력!$E44="7",직접데이타입력!$K44," ")," ")</f>
        <v xml:space="preserve"> </v>
      </c>
      <c r="I39" s="29" t="str">
        <f>IF(직접데이타입력!$M44=1,IF(직접데이타입력!$E44="8",직접데이타입력!$K44," ")," ")</f>
        <v xml:space="preserve"> </v>
      </c>
      <c r="J39" s="29" t="str">
        <f>IF(직접데이타입력!$M44=1,IF(직접데이타입력!$E44="9",직접데이타입력!$K44," ")," ")</f>
        <v xml:space="preserve"> </v>
      </c>
      <c r="K39" s="29" t="str">
        <f>IF(직접데이타입력!$M44=1,IF(직접데이타입력!$E44="10",직접데이타입력!$K44," ")," ")</f>
        <v xml:space="preserve"> </v>
      </c>
      <c r="L39" s="29" t="str">
        <f>IF(직접데이타입력!$M44=1,IF(직접데이타입력!$E44="11",직접데이타입력!$K44," ")," ")</f>
        <v xml:space="preserve"> </v>
      </c>
      <c r="M39" s="29" t="str">
        <f>IF(직접데이타입력!$M44=1,IF(직접데이타입력!$E44="12",직접데이타입력!$K44," ")," ")</f>
        <v xml:space="preserve"> </v>
      </c>
      <c r="N39" s="29" t="str">
        <f>IF(직접데이타입력!$M44=1,IF(직접데이타입력!$E44="13",직접데이타입력!$K44," ")," ")</f>
        <v xml:space="preserve"> </v>
      </c>
      <c r="O39" s="29" t="str">
        <f>IF(직접데이타입력!$M44=1,IF(직접데이타입력!$E44="14",직접데이타입력!$K44," ")," ")</f>
        <v xml:space="preserve"> </v>
      </c>
      <c r="P39" s="29" t="str">
        <f>IF(직접데이타입력!$M44=1,IF(직접데이타입력!$E44="15",직접데이타입력!$K44," ")," ")</f>
        <v xml:space="preserve"> </v>
      </c>
      <c r="Q39" s="29" t="str">
        <f>IF(직접데이타입력!$M44=1,IF(직접데이타입력!$E44="16",직접데이타입력!$K44," ")," ")</f>
        <v xml:space="preserve"> </v>
      </c>
      <c r="R39" s="29" t="str">
        <f>IF(직접데이타입력!$M44=1,IF(직접데이타입력!$E44="17",직접데이타입력!$K44," ")," ")</f>
        <v xml:space="preserve"> </v>
      </c>
      <c r="S39" s="29" t="str">
        <f>IF(직접데이타입력!$M44=1,IF(직접데이타입력!$E44="18",직접데이타입력!$K44," ")," ")</f>
        <v xml:space="preserve"> </v>
      </c>
      <c r="T39" s="29" t="str">
        <f>IF(직접데이타입력!$M44=1,IF(직접데이타입력!$E44="19",직접데이타입력!$K44," ")," ")</f>
        <v xml:space="preserve"> </v>
      </c>
    </row>
    <row r="40" spans="1:20" ht="11.25" customHeight="1">
      <c r="A40" s="29">
        <f t="shared" si="0"/>
        <v>39</v>
      </c>
      <c r="B40" s="29" t="str">
        <f>IF(직접데이타입력!$M45=1,IF(직접데이타입력!$E45="1",직접데이타입력!$K45," ")," ")</f>
        <v xml:space="preserve"> </v>
      </c>
      <c r="C40" s="29" t="str">
        <f>IF(직접데이타입력!$M45=1,IF(직접데이타입력!$E45="2",직접데이타입력!$K45," ")," ")</f>
        <v xml:space="preserve"> </v>
      </c>
      <c r="D40" s="29" t="str">
        <f>IF(직접데이타입력!$M45=1,IF(직접데이타입력!$E45="3",직접데이타입력!$K45," ")," ")</f>
        <v xml:space="preserve"> </v>
      </c>
      <c r="E40" s="29" t="str">
        <f>IF(직접데이타입력!$M45=1,IF(직접데이타입력!$E45="4",직접데이타입력!$K45," ")," ")</f>
        <v xml:space="preserve"> </v>
      </c>
      <c r="F40" s="29" t="str">
        <f>IF(직접데이타입력!$M45=1,IF(직접데이타입력!$E45="5",직접데이타입력!$K45," ")," ")</f>
        <v xml:space="preserve"> </v>
      </c>
      <c r="G40" s="29" t="str">
        <f>IF(직접데이타입력!$M45=1,IF(직접데이타입력!$E45="6",직접데이타입력!$K45," ")," ")</f>
        <v xml:space="preserve"> </v>
      </c>
      <c r="H40" s="29" t="str">
        <f>IF(직접데이타입력!$M45=1,IF(직접데이타입력!$E45="7",직접데이타입력!$K45," ")," ")</f>
        <v xml:space="preserve"> </v>
      </c>
      <c r="I40" s="29" t="str">
        <f>IF(직접데이타입력!$M45=1,IF(직접데이타입력!$E45="8",직접데이타입력!$K45," ")," ")</f>
        <v xml:space="preserve"> </v>
      </c>
      <c r="J40" s="29" t="str">
        <f>IF(직접데이타입력!$M45=1,IF(직접데이타입력!$E45="9",직접데이타입력!$K45," ")," ")</f>
        <v xml:space="preserve"> </v>
      </c>
      <c r="K40" s="29" t="str">
        <f>IF(직접데이타입력!$M45=1,IF(직접데이타입력!$E45="10",직접데이타입력!$K45," ")," ")</f>
        <v xml:space="preserve"> </v>
      </c>
      <c r="L40" s="29" t="str">
        <f>IF(직접데이타입력!$M45=1,IF(직접데이타입력!$E45="11",직접데이타입력!$K45," ")," ")</f>
        <v xml:space="preserve"> </v>
      </c>
      <c r="M40" s="29" t="str">
        <f>IF(직접데이타입력!$M45=1,IF(직접데이타입력!$E45="12",직접데이타입력!$K45," ")," ")</f>
        <v xml:space="preserve"> </v>
      </c>
      <c r="N40" s="29" t="str">
        <f>IF(직접데이타입력!$M45=1,IF(직접데이타입력!$E45="13",직접데이타입력!$K45," ")," ")</f>
        <v xml:space="preserve"> </v>
      </c>
      <c r="O40" s="29" t="str">
        <f>IF(직접데이타입력!$M45=1,IF(직접데이타입력!$E45="14",직접데이타입력!$K45," ")," ")</f>
        <v xml:space="preserve"> </v>
      </c>
      <c r="P40" s="29" t="str">
        <f>IF(직접데이타입력!$M45=1,IF(직접데이타입력!$E45="15",직접데이타입력!$K45," ")," ")</f>
        <v xml:space="preserve"> </v>
      </c>
      <c r="Q40" s="29" t="str">
        <f>IF(직접데이타입력!$M45=1,IF(직접데이타입력!$E45="16",직접데이타입력!$K45," ")," ")</f>
        <v xml:space="preserve"> </v>
      </c>
      <c r="R40" s="29" t="str">
        <f>IF(직접데이타입력!$M45=1,IF(직접데이타입력!$E45="17",직접데이타입력!$K45," ")," ")</f>
        <v xml:space="preserve"> </v>
      </c>
      <c r="S40" s="29" t="str">
        <f>IF(직접데이타입력!$M45=1,IF(직접데이타입력!$E45="18",직접데이타입력!$K45," ")," ")</f>
        <v xml:space="preserve"> </v>
      </c>
      <c r="T40" s="29" t="str">
        <f>IF(직접데이타입력!$M45=1,IF(직접데이타입력!$E45="19",직접데이타입력!$K45," ")," ")</f>
        <v xml:space="preserve"> </v>
      </c>
    </row>
    <row r="41" spans="1:20" ht="11.25" customHeight="1">
      <c r="A41" s="29">
        <f t="shared" si="0"/>
        <v>40</v>
      </c>
      <c r="B41" s="29" t="str">
        <f>IF(직접데이타입력!$M46=1,IF(직접데이타입력!$E46="1",직접데이타입력!$K46," ")," ")</f>
        <v xml:space="preserve"> </v>
      </c>
      <c r="C41" s="29" t="str">
        <f>IF(직접데이타입력!$M46=1,IF(직접데이타입력!$E46="2",직접데이타입력!$K46," ")," ")</f>
        <v xml:space="preserve"> </v>
      </c>
      <c r="D41" s="29" t="str">
        <f>IF(직접데이타입력!$M46=1,IF(직접데이타입력!$E46="3",직접데이타입력!$K46," ")," ")</f>
        <v xml:space="preserve"> </v>
      </c>
      <c r="E41" s="29" t="str">
        <f>IF(직접데이타입력!$M46=1,IF(직접데이타입력!$E46="4",직접데이타입력!$K46," ")," ")</f>
        <v xml:space="preserve"> </v>
      </c>
      <c r="F41" s="29" t="str">
        <f>IF(직접데이타입력!$M46=1,IF(직접데이타입력!$E46="5",직접데이타입력!$K46," ")," ")</f>
        <v xml:space="preserve"> </v>
      </c>
      <c r="G41" s="29" t="str">
        <f>IF(직접데이타입력!$M46=1,IF(직접데이타입력!$E46="6",직접데이타입력!$K46," ")," ")</f>
        <v xml:space="preserve"> </v>
      </c>
      <c r="H41" s="29" t="str">
        <f>IF(직접데이타입력!$M46=1,IF(직접데이타입력!$E46="7",직접데이타입력!$K46," ")," ")</f>
        <v xml:space="preserve"> </v>
      </c>
      <c r="I41" s="29" t="str">
        <f>IF(직접데이타입력!$M46=1,IF(직접데이타입력!$E46="8",직접데이타입력!$K46," ")," ")</f>
        <v xml:space="preserve"> </v>
      </c>
      <c r="J41" s="29" t="str">
        <f>IF(직접데이타입력!$M46=1,IF(직접데이타입력!$E46="9",직접데이타입력!$K46," ")," ")</f>
        <v xml:space="preserve"> </v>
      </c>
      <c r="K41" s="29" t="str">
        <f>IF(직접데이타입력!$M46=1,IF(직접데이타입력!$E46="10",직접데이타입력!$K46," ")," ")</f>
        <v xml:space="preserve"> </v>
      </c>
      <c r="L41" s="29" t="str">
        <f>IF(직접데이타입력!$M46=1,IF(직접데이타입력!$E46="11",직접데이타입력!$K46," ")," ")</f>
        <v xml:space="preserve"> </v>
      </c>
      <c r="M41" s="29" t="str">
        <f>IF(직접데이타입력!$M46=1,IF(직접데이타입력!$E46="12",직접데이타입력!$K46," ")," ")</f>
        <v xml:space="preserve"> </v>
      </c>
      <c r="N41" s="29" t="str">
        <f>IF(직접데이타입력!$M46=1,IF(직접데이타입력!$E46="13",직접데이타입력!$K46," ")," ")</f>
        <v xml:space="preserve"> </v>
      </c>
      <c r="O41" s="29" t="str">
        <f>IF(직접데이타입력!$M46=1,IF(직접데이타입력!$E46="14",직접데이타입력!$K46," ")," ")</f>
        <v xml:space="preserve"> </v>
      </c>
      <c r="P41" s="29" t="str">
        <f>IF(직접데이타입력!$M46=1,IF(직접데이타입력!$E46="15",직접데이타입력!$K46," ")," ")</f>
        <v xml:space="preserve"> </v>
      </c>
      <c r="Q41" s="29" t="str">
        <f>IF(직접데이타입력!$M46=1,IF(직접데이타입력!$E46="16",직접데이타입력!$K46," ")," ")</f>
        <v xml:space="preserve"> </v>
      </c>
      <c r="R41" s="29" t="str">
        <f>IF(직접데이타입력!$M46=1,IF(직접데이타입력!$E46="17",직접데이타입력!$K46," ")," ")</f>
        <v xml:space="preserve"> </v>
      </c>
      <c r="S41" s="29" t="str">
        <f>IF(직접데이타입력!$M46=1,IF(직접데이타입력!$E46="18",직접데이타입력!$K46," ")," ")</f>
        <v xml:space="preserve"> </v>
      </c>
      <c r="T41" s="29" t="str">
        <f>IF(직접데이타입력!$M46=1,IF(직접데이타입력!$E46="19",직접데이타입력!$K46," ")," ")</f>
        <v xml:space="preserve"> </v>
      </c>
    </row>
    <row r="42" spans="1:20" ht="11.25" customHeight="1">
      <c r="A42" s="29">
        <f t="shared" si="0"/>
        <v>41</v>
      </c>
      <c r="B42" s="29" t="str">
        <f>IF(직접데이타입력!$M47=1,IF(직접데이타입력!$E47="1",직접데이타입력!$K47," ")," ")</f>
        <v xml:space="preserve"> </v>
      </c>
      <c r="C42" s="29" t="str">
        <f>IF(직접데이타입력!$M47=1,IF(직접데이타입력!$E47="2",직접데이타입력!$K47," ")," ")</f>
        <v xml:space="preserve"> </v>
      </c>
      <c r="D42" s="29" t="str">
        <f>IF(직접데이타입력!$M47=1,IF(직접데이타입력!$E47="3",직접데이타입력!$K47," ")," ")</f>
        <v xml:space="preserve"> </v>
      </c>
      <c r="E42" s="29" t="str">
        <f>IF(직접데이타입력!$M47=1,IF(직접데이타입력!$E47="4",직접데이타입력!$K47," ")," ")</f>
        <v xml:space="preserve"> </v>
      </c>
      <c r="F42" s="29" t="str">
        <f>IF(직접데이타입력!$M47=1,IF(직접데이타입력!$E47="5",직접데이타입력!$K47," ")," ")</f>
        <v xml:space="preserve"> </v>
      </c>
      <c r="G42" s="29" t="str">
        <f>IF(직접데이타입력!$M47=1,IF(직접데이타입력!$E47="6",직접데이타입력!$K47," ")," ")</f>
        <v xml:space="preserve"> </v>
      </c>
      <c r="H42" s="29" t="str">
        <f>IF(직접데이타입력!$M47=1,IF(직접데이타입력!$E47="7",직접데이타입력!$K47," ")," ")</f>
        <v xml:space="preserve"> </v>
      </c>
      <c r="I42" s="29" t="str">
        <f>IF(직접데이타입력!$M47=1,IF(직접데이타입력!$E47="8",직접데이타입력!$K47," ")," ")</f>
        <v xml:space="preserve"> </v>
      </c>
      <c r="J42" s="29" t="str">
        <f>IF(직접데이타입력!$M47=1,IF(직접데이타입력!$E47="9",직접데이타입력!$K47," ")," ")</f>
        <v xml:space="preserve"> </v>
      </c>
      <c r="K42" s="29" t="str">
        <f>IF(직접데이타입력!$M47=1,IF(직접데이타입력!$E47="10",직접데이타입력!$K47," ")," ")</f>
        <v xml:space="preserve"> </v>
      </c>
      <c r="L42" s="29" t="str">
        <f>IF(직접데이타입력!$M47=1,IF(직접데이타입력!$E47="11",직접데이타입력!$K47," ")," ")</f>
        <v xml:space="preserve"> </v>
      </c>
      <c r="M42" s="29" t="str">
        <f>IF(직접데이타입력!$M47=1,IF(직접데이타입력!$E47="12",직접데이타입력!$K47," ")," ")</f>
        <v xml:space="preserve"> </v>
      </c>
      <c r="N42" s="29" t="str">
        <f>IF(직접데이타입력!$M47=1,IF(직접데이타입력!$E47="13",직접데이타입력!$K47," ")," ")</f>
        <v xml:space="preserve"> </v>
      </c>
      <c r="O42" s="29" t="str">
        <f>IF(직접데이타입력!$M47=1,IF(직접데이타입력!$E47="14",직접데이타입력!$K47," ")," ")</f>
        <v xml:space="preserve"> </v>
      </c>
      <c r="P42" s="29" t="str">
        <f>IF(직접데이타입력!$M47=1,IF(직접데이타입력!$E47="15",직접데이타입력!$K47," ")," ")</f>
        <v xml:space="preserve"> </v>
      </c>
      <c r="Q42" s="29" t="str">
        <f>IF(직접데이타입력!$M47=1,IF(직접데이타입력!$E47="16",직접데이타입력!$K47," ")," ")</f>
        <v xml:space="preserve"> </v>
      </c>
      <c r="R42" s="29" t="str">
        <f>IF(직접데이타입력!$M47=1,IF(직접데이타입력!$E47="17",직접데이타입력!$K47," ")," ")</f>
        <v xml:space="preserve"> </v>
      </c>
      <c r="S42" s="29" t="str">
        <f>IF(직접데이타입력!$M47=1,IF(직접데이타입력!$E47="18",직접데이타입력!$K47," ")," ")</f>
        <v xml:space="preserve"> </v>
      </c>
      <c r="T42" s="29" t="str">
        <f>IF(직접데이타입력!$M47=1,IF(직접데이타입력!$E47="19",직접데이타입력!$K47," ")," ")</f>
        <v xml:space="preserve"> </v>
      </c>
    </row>
    <row r="43" spans="1:20" ht="11.25" customHeight="1">
      <c r="A43" s="29">
        <f t="shared" si="0"/>
        <v>42</v>
      </c>
      <c r="B43" s="29" t="str">
        <f>IF(직접데이타입력!$M48=1,IF(직접데이타입력!$E48="1",직접데이타입력!$K48," ")," ")</f>
        <v xml:space="preserve"> </v>
      </c>
      <c r="C43" s="29" t="str">
        <f>IF(직접데이타입력!$M48=1,IF(직접데이타입력!$E48="2",직접데이타입력!$K48," ")," ")</f>
        <v xml:space="preserve"> </v>
      </c>
      <c r="D43" s="29" t="str">
        <f>IF(직접데이타입력!$M48=1,IF(직접데이타입력!$E48="3",직접데이타입력!$K48," ")," ")</f>
        <v xml:space="preserve"> </v>
      </c>
      <c r="E43" s="29" t="str">
        <f>IF(직접데이타입력!$M48=1,IF(직접데이타입력!$E48="4",직접데이타입력!$K48," ")," ")</f>
        <v xml:space="preserve"> </v>
      </c>
      <c r="F43" s="29" t="str">
        <f>IF(직접데이타입력!$M48=1,IF(직접데이타입력!$E48="5",직접데이타입력!$K48," ")," ")</f>
        <v xml:space="preserve"> </v>
      </c>
      <c r="G43" s="29" t="str">
        <f>IF(직접데이타입력!$M48=1,IF(직접데이타입력!$E48="6",직접데이타입력!$K48," ")," ")</f>
        <v xml:space="preserve"> </v>
      </c>
      <c r="H43" s="29" t="str">
        <f>IF(직접데이타입력!$M48=1,IF(직접데이타입력!$E48="7",직접데이타입력!$K48," ")," ")</f>
        <v xml:space="preserve"> </v>
      </c>
      <c r="I43" s="29" t="str">
        <f>IF(직접데이타입력!$M48=1,IF(직접데이타입력!$E48="8",직접데이타입력!$K48," ")," ")</f>
        <v xml:space="preserve"> </v>
      </c>
      <c r="J43" s="29" t="str">
        <f>IF(직접데이타입력!$M48=1,IF(직접데이타입력!$E48="9",직접데이타입력!$K48," ")," ")</f>
        <v xml:space="preserve"> </v>
      </c>
      <c r="K43" s="29" t="str">
        <f>IF(직접데이타입력!$M48=1,IF(직접데이타입력!$E48="10",직접데이타입력!$K48," ")," ")</f>
        <v xml:space="preserve"> </v>
      </c>
      <c r="L43" s="29" t="str">
        <f>IF(직접데이타입력!$M48=1,IF(직접데이타입력!$E48="11",직접데이타입력!$K48," ")," ")</f>
        <v xml:space="preserve"> </v>
      </c>
      <c r="M43" s="29" t="str">
        <f>IF(직접데이타입력!$M48=1,IF(직접데이타입력!$E48="12",직접데이타입력!$K48," ")," ")</f>
        <v xml:space="preserve"> </v>
      </c>
      <c r="N43" s="29" t="str">
        <f>IF(직접데이타입력!$M48=1,IF(직접데이타입력!$E48="13",직접데이타입력!$K48," ")," ")</f>
        <v xml:space="preserve"> </v>
      </c>
      <c r="O43" s="29" t="str">
        <f>IF(직접데이타입력!$M48=1,IF(직접데이타입력!$E48="14",직접데이타입력!$K48," ")," ")</f>
        <v xml:space="preserve"> </v>
      </c>
      <c r="P43" s="29" t="str">
        <f>IF(직접데이타입력!$M48=1,IF(직접데이타입력!$E48="15",직접데이타입력!$K48," ")," ")</f>
        <v xml:space="preserve"> </v>
      </c>
      <c r="Q43" s="29" t="str">
        <f>IF(직접데이타입력!$M48=1,IF(직접데이타입력!$E48="16",직접데이타입력!$K48," ")," ")</f>
        <v xml:space="preserve"> </v>
      </c>
      <c r="R43" s="29" t="str">
        <f>IF(직접데이타입력!$M48=1,IF(직접데이타입력!$E48="17",직접데이타입력!$K48," ")," ")</f>
        <v xml:space="preserve"> </v>
      </c>
      <c r="S43" s="29" t="str">
        <f>IF(직접데이타입력!$M48=1,IF(직접데이타입력!$E48="18",직접데이타입력!$K48," ")," ")</f>
        <v xml:space="preserve"> </v>
      </c>
      <c r="T43" s="29" t="str">
        <f>IF(직접데이타입력!$M48=1,IF(직접데이타입력!$E48="19",직접데이타입력!$K48," ")," ")</f>
        <v xml:space="preserve"> </v>
      </c>
    </row>
    <row r="44" spans="1:20" ht="11.25" customHeight="1">
      <c r="A44" s="29">
        <f t="shared" si="0"/>
        <v>43</v>
      </c>
      <c r="B44" s="29" t="str">
        <f>IF(직접데이타입력!$M49=1,IF(직접데이타입력!$E49="1",직접데이타입력!$K49," ")," ")</f>
        <v xml:space="preserve"> </v>
      </c>
      <c r="C44" s="29" t="str">
        <f>IF(직접데이타입력!$M49=1,IF(직접데이타입력!$E49="2",직접데이타입력!$K49," ")," ")</f>
        <v xml:space="preserve"> </v>
      </c>
      <c r="D44" s="29" t="str">
        <f>IF(직접데이타입력!$M49=1,IF(직접데이타입력!$E49="3",직접데이타입력!$K49," ")," ")</f>
        <v xml:space="preserve"> </v>
      </c>
      <c r="E44" s="29" t="str">
        <f>IF(직접데이타입력!$M49=1,IF(직접데이타입력!$E49="4",직접데이타입력!$K49," ")," ")</f>
        <v xml:space="preserve"> </v>
      </c>
      <c r="F44" s="29" t="str">
        <f>IF(직접데이타입력!$M49=1,IF(직접데이타입력!$E49="5",직접데이타입력!$K49," ")," ")</f>
        <v xml:space="preserve"> </v>
      </c>
      <c r="G44" s="29" t="str">
        <f>IF(직접데이타입력!$M49=1,IF(직접데이타입력!$E49="6",직접데이타입력!$K49," ")," ")</f>
        <v xml:space="preserve"> </v>
      </c>
      <c r="H44" s="29" t="str">
        <f>IF(직접데이타입력!$M49=1,IF(직접데이타입력!$E49="7",직접데이타입력!$K49," ")," ")</f>
        <v xml:space="preserve"> </v>
      </c>
      <c r="I44" s="29" t="str">
        <f>IF(직접데이타입력!$M49=1,IF(직접데이타입력!$E49="8",직접데이타입력!$K49," ")," ")</f>
        <v xml:space="preserve"> </v>
      </c>
      <c r="J44" s="29" t="str">
        <f>IF(직접데이타입력!$M49=1,IF(직접데이타입력!$E49="9",직접데이타입력!$K49," ")," ")</f>
        <v xml:space="preserve"> </v>
      </c>
      <c r="K44" s="29" t="str">
        <f>IF(직접데이타입력!$M49=1,IF(직접데이타입력!$E49="10",직접데이타입력!$K49," ")," ")</f>
        <v xml:space="preserve"> </v>
      </c>
      <c r="L44" s="29" t="str">
        <f>IF(직접데이타입력!$M49=1,IF(직접데이타입력!$E49="11",직접데이타입력!$K49," ")," ")</f>
        <v xml:space="preserve"> </v>
      </c>
      <c r="M44" s="29" t="str">
        <f>IF(직접데이타입력!$M49=1,IF(직접데이타입력!$E49="12",직접데이타입력!$K49," ")," ")</f>
        <v xml:space="preserve"> </v>
      </c>
      <c r="N44" s="29" t="str">
        <f>IF(직접데이타입력!$M49=1,IF(직접데이타입력!$E49="13",직접데이타입력!$K49," ")," ")</f>
        <v xml:space="preserve"> </v>
      </c>
      <c r="O44" s="29" t="str">
        <f>IF(직접데이타입력!$M49=1,IF(직접데이타입력!$E49="14",직접데이타입력!$K49," ")," ")</f>
        <v xml:space="preserve"> </v>
      </c>
      <c r="P44" s="29" t="str">
        <f>IF(직접데이타입력!$M49=1,IF(직접데이타입력!$E49="15",직접데이타입력!$K49," ")," ")</f>
        <v xml:space="preserve"> </v>
      </c>
      <c r="Q44" s="29" t="str">
        <f>IF(직접데이타입력!$M49=1,IF(직접데이타입력!$E49="16",직접데이타입력!$K49," ")," ")</f>
        <v xml:space="preserve"> </v>
      </c>
      <c r="R44" s="29" t="str">
        <f>IF(직접데이타입력!$M49=1,IF(직접데이타입력!$E49="17",직접데이타입력!$K49," ")," ")</f>
        <v xml:space="preserve"> </v>
      </c>
      <c r="S44" s="29" t="str">
        <f>IF(직접데이타입력!$M49=1,IF(직접데이타입력!$E49="18",직접데이타입력!$K49," ")," ")</f>
        <v xml:space="preserve"> </v>
      </c>
      <c r="T44" s="29" t="str">
        <f>IF(직접데이타입력!$M49=1,IF(직접데이타입력!$E49="19",직접데이타입력!$K49," ")," ")</f>
        <v xml:space="preserve"> </v>
      </c>
    </row>
    <row r="45" spans="1:20" ht="11.25" customHeight="1">
      <c r="A45" s="29">
        <f t="shared" si="0"/>
        <v>44</v>
      </c>
      <c r="B45" s="29" t="str">
        <f>IF(직접데이타입력!$M50=1,IF(직접데이타입력!$E50="1",직접데이타입력!$K50," ")," ")</f>
        <v xml:space="preserve"> </v>
      </c>
      <c r="C45" s="29" t="str">
        <f>IF(직접데이타입력!$M50=1,IF(직접데이타입력!$E50="2",직접데이타입력!$K50," ")," ")</f>
        <v xml:space="preserve"> </v>
      </c>
      <c r="D45" s="29" t="str">
        <f>IF(직접데이타입력!$M50=1,IF(직접데이타입력!$E50="3",직접데이타입력!$K50," ")," ")</f>
        <v xml:space="preserve"> </v>
      </c>
      <c r="E45" s="29" t="str">
        <f>IF(직접데이타입력!$M50=1,IF(직접데이타입력!$E50="4",직접데이타입력!$K50," ")," ")</f>
        <v xml:space="preserve"> </v>
      </c>
      <c r="F45" s="29" t="str">
        <f>IF(직접데이타입력!$M50=1,IF(직접데이타입력!$E50="5",직접데이타입력!$K50," ")," ")</f>
        <v xml:space="preserve"> </v>
      </c>
      <c r="G45" s="29" t="str">
        <f>IF(직접데이타입력!$M50=1,IF(직접데이타입력!$E50="6",직접데이타입력!$K50," ")," ")</f>
        <v xml:space="preserve"> </v>
      </c>
      <c r="H45" s="29" t="str">
        <f>IF(직접데이타입력!$M50=1,IF(직접데이타입력!$E50="7",직접데이타입력!$K50," ")," ")</f>
        <v xml:space="preserve"> </v>
      </c>
      <c r="I45" s="29" t="str">
        <f>IF(직접데이타입력!$M50=1,IF(직접데이타입력!$E50="8",직접데이타입력!$K50," ")," ")</f>
        <v xml:space="preserve"> </v>
      </c>
      <c r="J45" s="29" t="str">
        <f>IF(직접데이타입력!$M50=1,IF(직접데이타입력!$E50="9",직접데이타입력!$K50," ")," ")</f>
        <v xml:space="preserve"> </v>
      </c>
      <c r="K45" s="29" t="str">
        <f>IF(직접데이타입력!$M50=1,IF(직접데이타입력!$E50="10",직접데이타입력!$K50," ")," ")</f>
        <v xml:space="preserve"> </v>
      </c>
      <c r="L45" s="29" t="str">
        <f>IF(직접데이타입력!$M50=1,IF(직접데이타입력!$E50="11",직접데이타입력!$K50," ")," ")</f>
        <v xml:space="preserve"> </v>
      </c>
      <c r="M45" s="29" t="str">
        <f>IF(직접데이타입력!$M50=1,IF(직접데이타입력!$E50="12",직접데이타입력!$K50," ")," ")</f>
        <v xml:space="preserve"> </v>
      </c>
      <c r="N45" s="29" t="str">
        <f>IF(직접데이타입력!$M50=1,IF(직접데이타입력!$E50="13",직접데이타입력!$K50," ")," ")</f>
        <v xml:space="preserve"> </v>
      </c>
      <c r="O45" s="29" t="str">
        <f>IF(직접데이타입력!$M50=1,IF(직접데이타입력!$E50="14",직접데이타입력!$K50," ")," ")</f>
        <v xml:space="preserve"> </v>
      </c>
      <c r="P45" s="29" t="str">
        <f>IF(직접데이타입력!$M50=1,IF(직접데이타입력!$E50="15",직접데이타입력!$K50," ")," ")</f>
        <v xml:space="preserve"> </v>
      </c>
      <c r="Q45" s="29" t="str">
        <f>IF(직접데이타입력!$M50=1,IF(직접데이타입력!$E50="16",직접데이타입력!$K50," ")," ")</f>
        <v xml:space="preserve"> </v>
      </c>
      <c r="R45" s="29" t="str">
        <f>IF(직접데이타입력!$M50=1,IF(직접데이타입력!$E50="17",직접데이타입력!$K50," ")," ")</f>
        <v xml:space="preserve"> </v>
      </c>
      <c r="S45" s="29" t="str">
        <f>IF(직접데이타입력!$M50=1,IF(직접데이타입력!$E50="18",직접데이타입력!$K50," ")," ")</f>
        <v xml:space="preserve"> </v>
      </c>
      <c r="T45" s="29" t="str">
        <f>IF(직접데이타입력!$M50=1,IF(직접데이타입력!$E50="19",직접데이타입력!$K50," ")," ")</f>
        <v xml:space="preserve"> </v>
      </c>
    </row>
    <row r="46" spans="1:20" ht="11.25" customHeight="1">
      <c r="A46" s="29">
        <f t="shared" si="0"/>
        <v>45</v>
      </c>
      <c r="B46" s="29" t="str">
        <f>IF(직접데이타입력!$M51=1,IF(직접데이타입력!$E51="1",직접데이타입력!$K51," ")," ")</f>
        <v xml:space="preserve"> </v>
      </c>
      <c r="C46" s="29" t="str">
        <f>IF(직접데이타입력!$M51=1,IF(직접데이타입력!$E51="2",직접데이타입력!$K51," ")," ")</f>
        <v xml:space="preserve"> </v>
      </c>
      <c r="D46" s="29" t="str">
        <f>IF(직접데이타입력!$M51=1,IF(직접데이타입력!$E51="3",직접데이타입력!$K51," ")," ")</f>
        <v xml:space="preserve"> </v>
      </c>
      <c r="E46" s="29" t="str">
        <f>IF(직접데이타입력!$M51=1,IF(직접데이타입력!$E51="4",직접데이타입력!$K51," ")," ")</f>
        <v xml:space="preserve"> </v>
      </c>
      <c r="F46" s="29" t="str">
        <f>IF(직접데이타입력!$M51=1,IF(직접데이타입력!$E51="5",직접데이타입력!$K51," ")," ")</f>
        <v xml:space="preserve"> </v>
      </c>
      <c r="G46" s="29" t="str">
        <f>IF(직접데이타입력!$M51=1,IF(직접데이타입력!$E51="6",직접데이타입력!$K51," ")," ")</f>
        <v xml:space="preserve"> </v>
      </c>
      <c r="H46" s="29" t="str">
        <f>IF(직접데이타입력!$M51=1,IF(직접데이타입력!$E51="7",직접데이타입력!$K51," ")," ")</f>
        <v xml:space="preserve"> </v>
      </c>
      <c r="I46" s="29" t="str">
        <f>IF(직접데이타입력!$M51=1,IF(직접데이타입력!$E51="8",직접데이타입력!$K51," ")," ")</f>
        <v xml:space="preserve"> </v>
      </c>
      <c r="J46" s="29" t="str">
        <f>IF(직접데이타입력!$M51=1,IF(직접데이타입력!$E51="9",직접데이타입력!$K51," ")," ")</f>
        <v xml:space="preserve"> </v>
      </c>
      <c r="K46" s="29" t="str">
        <f>IF(직접데이타입력!$M51=1,IF(직접데이타입력!$E51="10",직접데이타입력!$K51," ")," ")</f>
        <v xml:space="preserve"> </v>
      </c>
      <c r="L46" s="29" t="str">
        <f>IF(직접데이타입력!$M51=1,IF(직접데이타입력!$E51="11",직접데이타입력!$K51," ")," ")</f>
        <v xml:space="preserve"> </v>
      </c>
      <c r="M46" s="29" t="str">
        <f>IF(직접데이타입력!$M51=1,IF(직접데이타입력!$E51="12",직접데이타입력!$K51," ")," ")</f>
        <v xml:space="preserve"> </v>
      </c>
      <c r="N46" s="29" t="str">
        <f>IF(직접데이타입력!$M51=1,IF(직접데이타입력!$E51="13",직접데이타입력!$K51," ")," ")</f>
        <v xml:space="preserve"> </v>
      </c>
      <c r="O46" s="29" t="str">
        <f>IF(직접데이타입력!$M51=1,IF(직접데이타입력!$E51="14",직접데이타입력!$K51," ")," ")</f>
        <v xml:space="preserve"> </v>
      </c>
      <c r="P46" s="29" t="str">
        <f>IF(직접데이타입력!$M51=1,IF(직접데이타입력!$E51="15",직접데이타입력!$K51," ")," ")</f>
        <v xml:space="preserve"> </v>
      </c>
      <c r="Q46" s="29" t="str">
        <f>IF(직접데이타입력!$M51=1,IF(직접데이타입력!$E51="16",직접데이타입력!$K51," ")," ")</f>
        <v xml:space="preserve"> </v>
      </c>
      <c r="R46" s="29" t="str">
        <f>IF(직접데이타입력!$M51=1,IF(직접데이타입력!$E51="17",직접데이타입력!$K51," ")," ")</f>
        <v xml:space="preserve"> </v>
      </c>
      <c r="S46" s="29" t="str">
        <f>IF(직접데이타입력!$M51=1,IF(직접데이타입력!$E51="18",직접데이타입력!$K51," ")," ")</f>
        <v xml:space="preserve"> </v>
      </c>
      <c r="T46" s="29" t="str">
        <f>IF(직접데이타입력!$M51=1,IF(직접데이타입력!$E51="19",직접데이타입력!$K51," ")," ")</f>
        <v xml:space="preserve"> </v>
      </c>
    </row>
    <row r="47" spans="1:20" ht="11.25" customHeight="1">
      <c r="A47" s="29">
        <f t="shared" si="0"/>
        <v>46</v>
      </c>
      <c r="B47" s="29" t="str">
        <f>IF(직접데이타입력!$M52=1,IF(직접데이타입력!$E52="1",직접데이타입력!$K52," ")," ")</f>
        <v xml:space="preserve"> </v>
      </c>
      <c r="C47" s="29" t="str">
        <f>IF(직접데이타입력!$M52=1,IF(직접데이타입력!$E52="2",직접데이타입력!$K52," ")," ")</f>
        <v xml:space="preserve"> </v>
      </c>
      <c r="D47" s="29" t="str">
        <f>IF(직접데이타입력!$M52=1,IF(직접데이타입력!$E52="3",직접데이타입력!$K52," ")," ")</f>
        <v xml:space="preserve"> </v>
      </c>
      <c r="E47" s="29" t="str">
        <f>IF(직접데이타입력!$M52=1,IF(직접데이타입력!$E52="4",직접데이타입력!$K52," ")," ")</f>
        <v xml:space="preserve"> </v>
      </c>
      <c r="F47" s="29" t="str">
        <f>IF(직접데이타입력!$M52=1,IF(직접데이타입력!$E52="5",직접데이타입력!$K52," ")," ")</f>
        <v xml:space="preserve"> </v>
      </c>
      <c r="G47" s="29" t="str">
        <f>IF(직접데이타입력!$M52=1,IF(직접데이타입력!$E52="6",직접데이타입력!$K52," ")," ")</f>
        <v xml:space="preserve"> </v>
      </c>
      <c r="H47" s="29" t="str">
        <f>IF(직접데이타입력!$M52=1,IF(직접데이타입력!$E52="7",직접데이타입력!$K52," ")," ")</f>
        <v xml:space="preserve"> </v>
      </c>
      <c r="I47" s="29" t="str">
        <f>IF(직접데이타입력!$M52=1,IF(직접데이타입력!$E52="8",직접데이타입력!$K52," ")," ")</f>
        <v xml:space="preserve"> </v>
      </c>
      <c r="J47" s="29" t="str">
        <f>IF(직접데이타입력!$M52=1,IF(직접데이타입력!$E52="9",직접데이타입력!$K52," ")," ")</f>
        <v xml:space="preserve"> </v>
      </c>
      <c r="K47" s="29" t="str">
        <f>IF(직접데이타입력!$M52=1,IF(직접데이타입력!$E52="10",직접데이타입력!$K52," ")," ")</f>
        <v xml:space="preserve"> </v>
      </c>
      <c r="L47" s="29" t="str">
        <f>IF(직접데이타입력!$M52=1,IF(직접데이타입력!$E52="11",직접데이타입력!$K52," ")," ")</f>
        <v xml:space="preserve"> </v>
      </c>
      <c r="M47" s="29" t="str">
        <f>IF(직접데이타입력!$M52=1,IF(직접데이타입력!$E52="12",직접데이타입력!$K52," ")," ")</f>
        <v xml:space="preserve"> </v>
      </c>
      <c r="N47" s="29" t="str">
        <f>IF(직접데이타입력!$M52=1,IF(직접데이타입력!$E52="13",직접데이타입력!$K52," ")," ")</f>
        <v xml:space="preserve"> </v>
      </c>
      <c r="O47" s="29" t="str">
        <f>IF(직접데이타입력!$M52=1,IF(직접데이타입력!$E52="14",직접데이타입력!$K52," ")," ")</f>
        <v xml:space="preserve"> </v>
      </c>
      <c r="P47" s="29" t="str">
        <f>IF(직접데이타입력!$M52=1,IF(직접데이타입력!$E52="15",직접데이타입력!$K52," ")," ")</f>
        <v xml:space="preserve"> </v>
      </c>
      <c r="Q47" s="29" t="str">
        <f>IF(직접데이타입력!$M52=1,IF(직접데이타입력!$E52="16",직접데이타입력!$K52," ")," ")</f>
        <v xml:space="preserve"> </v>
      </c>
      <c r="R47" s="29" t="str">
        <f>IF(직접데이타입력!$M52=1,IF(직접데이타입력!$E52="17",직접데이타입력!$K52," ")," ")</f>
        <v xml:space="preserve"> </v>
      </c>
      <c r="S47" s="29" t="str">
        <f>IF(직접데이타입력!$M52=1,IF(직접데이타입력!$E52="18",직접데이타입력!$K52," ")," ")</f>
        <v xml:space="preserve"> </v>
      </c>
      <c r="T47" s="29" t="str">
        <f>IF(직접데이타입력!$M52=1,IF(직접데이타입력!$E52="19",직접데이타입력!$K52," ")," ")</f>
        <v xml:space="preserve"> </v>
      </c>
    </row>
    <row r="48" spans="1:20" ht="11.25" customHeight="1">
      <c r="A48" s="29">
        <f t="shared" si="0"/>
        <v>47</v>
      </c>
      <c r="B48" s="29" t="str">
        <f>IF(직접데이타입력!$M53=1,IF(직접데이타입력!$E53="1",직접데이타입력!$K53," ")," ")</f>
        <v xml:space="preserve"> </v>
      </c>
      <c r="C48" s="29" t="str">
        <f>IF(직접데이타입력!$M53=1,IF(직접데이타입력!$E53="2",직접데이타입력!$K53," ")," ")</f>
        <v xml:space="preserve"> </v>
      </c>
      <c r="D48" s="29" t="str">
        <f>IF(직접데이타입력!$M53=1,IF(직접데이타입력!$E53="3",직접데이타입력!$K53," ")," ")</f>
        <v xml:space="preserve"> </v>
      </c>
      <c r="E48" s="29" t="str">
        <f>IF(직접데이타입력!$M53=1,IF(직접데이타입력!$E53="4",직접데이타입력!$K53," ")," ")</f>
        <v xml:space="preserve"> </v>
      </c>
      <c r="F48" s="29" t="str">
        <f>IF(직접데이타입력!$M53=1,IF(직접데이타입력!$E53="5",직접데이타입력!$K53," ")," ")</f>
        <v xml:space="preserve"> </v>
      </c>
      <c r="G48" s="29" t="str">
        <f>IF(직접데이타입력!$M53=1,IF(직접데이타입력!$E53="6",직접데이타입력!$K53," ")," ")</f>
        <v xml:space="preserve"> </v>
      </c>
      <c r="H48" s="29" t="str">
        <f>IF(직접데이타입력!$M53=1,IF(직접데이타입력!$E53="7",직접데이타입력!$K53," ")," ")</f>
        <v xml:space="preserve"> </v>
      </c>
      <c r="I48" s="29" t="str">
        <f>IF(직접데이타입력!$M53=1,IF(직접데이타입력!$E53="8",직접데이타입력!$K53," ")," ")</f>
        <v xml:space="preserve"> </v>
      </c>
      <c r="J48" s="29" t="str">
        <f>IF(직접데이타입력!$M53=1,IF(직접데이타입력!$E53="9",직접데이타입력!$K53," ")," ")</f>
        <v xml:space="preserve"> </v>
      </c>
      <c r="K48" s="29" t="str">
        <f>IF(직접데이타입력!$M53=1,IF(직접데이타입력!$E53="10",직접데이타입력!$K53," ")," ")</f>
        <v xml:space="preserve"> </v>
      </c>
      <c r="L48" s="29" t="str">
        <f>IF(직접데이타입력!$M53=1,IF(직접데이타입력!$E53="11",직접데이타입력!$K53," ")," ")</f>
        <v xml:space="preserve"> </v>
      </c>
      <c r="M48" s="29" t="str">
        <f>IF(직접데이타입력!$M53=1,IF(직접데이타입력!$E53="12",직접데이타입력!$K53," ")," ")</f>
        <v xml:space="preserve"> </v>
      </c>
      <c r="N48" s="29" t="str">
        <f>IF(직접데이타입력!$M53=1,IF(직접데이타입력!$E53="13",직접데이타입력!$K53," ")," ")</f>
        <v xml:space="preserve"> </v>
      </c>
      <c r="O48" s="29" t="str">
        <f>IF(직접데이타입력!$M53=1,IF(직접데이타입력!$E53="14",직접데이타입력!$K53," ")," ")</f>
        <v xml:space="preserve"> </v>
      </c>
      <c r="P48" s="29" t="str">
        <f>IF(직접데이타입력!$M53=1,IF(직접데이타입력!$E53="15",직접데이타입력!$K53," ")," ")</f>
        <v xml:space="preserve"> </v>
      </c>
      <c r="Q48" s="29" t="str">
        <f>IF(직접데이타입력!$M53=1,IF(직접데이타입력!$E53="16",직접데이타입력!$K53," ")," ")</f>
        <v xml:space="preserve"> </v>
      </c>
      <c r="R48" s="29" t="str">
        <f>IF(직접데이타입력!$M53=1,IF(직접데이타입력!$E53="17",직접데이타입력!$K53," ")," ")</f>
        <v xml:space="preserve"> </v>
      </c>
      <c r="S48" s="29" t="str">
        <f>IF(직접데이타입력!$M53=1,IF(직접데이타입력!$E53="18",직접데이타입력!$K53," ")," ")</f>
        <v xml:space="preserve"> </v>
      </c>
      <c r="T48" s="29" t="str">
        <f>IF(직접데이타입력!$M53=1,IF(직접데이타입력!$E53="19",직접데이타입력!$K53," ")," ")</f>
        <v xml:space="preserve"> </v>
      </c>
    </row>
    <row r="49" spans="1:20" ht="11.25" customHeight="1">
      <c r="A49" s="29">
        <f t="shared" si="0"/>
        <v>48</v>
      </c>
      <c r="B49" s="29" t="str">
        <f>IF(직접데이타입력!$M54=1,IF(직접데이타입력!$E54="1",직접데이타입력!$K54," ")," ")</f>
        <v xml:space="preserve"> </v>
      </c>
      <c r="C49" s="29" t="str">
        <f>IF(직접데이타입력!$M54=1,IF(직접데이타입력!$E54="2",직접데이타입력!$K54," ")," ")</f>
        <v xml:space="preserve"> </v>
      </c>
      <c r="D49" s="29" t="str">
        <f>IF(직접데이타입력!$M54=1,IF(직접데이타입력!$E54="3",직접데이타입력!$K54," ")," ")</f>
        <v xml:space="preserve"> </v>
      </c>
      <c r="E49" s="29" t="str">
        <f>IF(직접데이타입력!$M54=1,IF(직접데이타입력!$E54="4",직접데이타입력!$K54," ")," ")</f>
        <v xml:space="preserve"> </v>
      </c>
      <c r="F49" s="29" t="str">
        <f>IF(직접데이타입력!$M54=1,IF(직접데이타입력!$E54="5",직접데이타입력!$K54," ")," ")</f>
        <v xml:space="preserve"> </v>
      </c>
      <c r="G49" s="29" t="str">
        <f>IF(직접데이타입력!$M54=1,IF(직접데이타입력!$E54="6",직접데이타입력!$K54," ")," ")</f>
        <v xml:space="preserve"> </v>
      </c>
      <c r="H49" s="29" t="str">
        <f>IF(직접데이타입력!$M54=1,IF(직접데이타입력!$E54="7",직접데이타입력!$K54," ")," ")</f>
        <v xml:space="preserve"> </v>
      </c>
      <c r="I49" s="29" t="str">
        <f>IF(직접데이타입력!$M54=1,IF(직접데이타입력!$E54="8",직접데이타입력!$K54," ")," ")</f>
        <v xml:space="preserve"> </v>
      </c>
      <c r="J49" s="29" t="str">
        <f>IF(직접데이타입력!$M54=1,IF(직접데이타입력!$E54="9",직접데이타입력!$K54," ")," ")</f>
        <v xml:space="preserve"> </v>
      </c>
      <c r="K49" s="29" t="str">
        <f>IF(직접데이타입력!$M54=1,IF(직접데이타입력!$E54="10",직접데이타입력!$K54," ")," ")</f>
        <v xml:space="preserve"> </v>
      </c>
      <c r="L49" s="29" t="str">
        <f>IF(직접데이타입력!$M54=1,IF(직접데이타입력!$E54="11",직접데이타입력!$K54," ")," ")</f>
        <v xml:space="preserve"> </v>
      </c>
      <c r="M49" s="29" t="str">
        <f>IF(직접데이타입력!$M54=1,IF(직접데이타입력!$E54="12",직접데이타입력!$K54," ")," ")</f>
        <v xml:space="preserve"> </v>
      </c>
      <c r="N49" s="29" t="str">
        <f>IF(직접데이타입력!$M54=1,IF(직접데이타입력!$E54="13",직접데이타입력!$K54," ")," ")</f>
        <v xml:space="preserve"> </v>
      </c>
      <c r="O49" s="29" t="str">
        <f>IF(직접데이타입력!$M54=1,IF(직접데이타입력!$E54="14",직접데이타입력!$K54," ")," ")</f>
        <v xml:space="preserve"> </v>
      </c>
      <c r="P49" s="29" t="str">
        <f>IF(직접데이타입력!$M54=1,IF(직접데이타입력!$E54="15",직접데이타입력!$K54," ")," ")</f>
        <v xml:space="preserve"> </v>
      </c>
      <c r="Q49" s="29" t="str">
        <f>IF(직접데이타입력!$M54=1,IF(직접데이타입력!$E54="16",직접데이타입력!$K54," ")," ")</f>
        <v xml:space="preserve"> </v>
      </c>
      <c r="R49" s="29" t="str">
        <f>IF(직접데이타입력!$M54=1,IF(직접데이타입력!$E54="17",직접데이타입력!$K54," ")," ")</f>
        <v xml:space="preserve"> </v>
      </c>
      <c r="S49" s="29" t="str">
        <f>IF(직접데이타입력!$M54=1,IF(직접데이타입력!$E54="18",직접데이타입력!$K54," ")," ")</f>
        <v xml:space="preserve"> </v>
      </c>
      <c r="T49" s="29" t="str">
        <f>IF(직접데이타입력!$M54=1,IF(직접데이타입력!$E54="19",직접데이타입력!$K54," ")," ")</f>
        <v xml:space="preserve"> </v>
      </c>
    </row>
    <row r="50" spans="1:20" ht="11.25" customHeight="1">
      <c r="A50" s="29">
        <f t="shared" si="0"/>
        <v>49</v>
      </c>
      <c r="B50" s="29" t="str">
        <f>IF(직접데이타입력!$M55=1,IF(직접데이타입력!$E55="1",직접데이타입력!$K55," ")," ")</f>
        <v xml:space="preserve"> </v>
      </c>
      <c r="C50" s="29" t="str">
        <f>IF(직접데이타입력!$M55=1,IF(직접데이타입력!$E55="2",직접데이타입력!$K55," ")," ")</f>
        <v xml:space="preserve"> </v>
      </c>
      <c r="D50" s="29" t="str">
        <f>IF(직접데이타입력!$M55=1,IF(직접데이타입력!$E55="3",직접데이타입력!$K55," ")," ")</f>
        <v xml:space="preserve"> </v>
      </c>
      <c r="E50" s="29" t="str">
        <f>IF(직접데이타입력!$M55=1,IF(직접데이타입력!$E55="4",직접데이타입력!$K55," ")," ")</f>
        <v xml:space="preserve"> </v>
      </c>
      <c r="F50" s="29" t="str">
        <f>IF(직접데이타입력!$M55=1,IF(직접데이타입력!$E55="5",직접데이타입력!$K55," ")," ")</f>
        <v xml:space="preserve"> </v>
      </c>
      <c r="G50" s="29" t="str">
        <f>IF(직접데이타입력!$M55=1,IF(직접데이타입력!$E55="6",직접데이타입력!$K55," ")," ")</f>
        <v xml:space="preserve"> </v>
      </c>
      <c r="H50" s="29" t="str">
        <f>IF(직접데이타입력!$M55=1,IF(직접데이타입력!$E55="7",직접데이타입력!$K55," ")," ")</f>
        <v xml:space="preserve"> </v>
      </c>
      <c r="I50" s="29" t="str">
        <f>IF(직접데이타입력!$M55=1,IF(직접데이타입력!$E55="8",직접데이타입력!$K55," ")," ")</f>
        <v xml:space="preserve"> </v>
      </c>
      <c r="J50" s="29" t="str">
        <f>IF(직접데이타입력!$M55=1,IF(직접데이타입력!$E55="9",직접데이타입력!$K55," ")," ")</f>
        <v xml:space="preserve"> </v>
      </c>
      <c r="K50" s="29" t="str">
        <f>IF(직접데이타입력!$M55=1,IF(직접데이타입력!$E55="10",직접데이타입력!$K55," ")," ")</f>
        <v xml:space="preserve"> </v>
      </c>
      <c r="L50" s="29" t="str">
        <f>IF(직접데이타입력!$M55=1,IF(직접데이타입력!$E55="11",직접데이타입력!$K55," ")," ")</f>
        <v xml:space="preserve"> </v>
      </c>
      <c r="M50" s="29" t="str">
        <f>IF(직접데이타입력!$M55=1,IF(직접데이타입력!$E55="12",직접데이타입력!$K55," ")," ")</f>
        <v xml:space="preserve"> </v>
      </c>
      <c r="N50" s="29" t="str">
        <f>IF(직접데이타입력!$M55=1,IF(직접데이타입력!$E55="13",직접데이타입력!$K55," ")," ")</f>
        <v xml:space="preserve"> </v>
      </c>
      <c r="O50" s="29" t="str">
        <f>IF(직접데이타입력!$M55=1,IF(직접데이타입력!$E55="14",직접데이타입력!$K55," ")," ")</f>
        <v xml:space="preserve"> </v>
      </c>
      <c r="P50" s="29" t="str">
        <f>IF(직접데이타입력!$M55=1,IF(직접데이타입력!$E55="15",직접데이타입력!$K55," ")," ")</f>
        <v xml:space="preserve"> </v>
      </c>
      <c r="Q50" s="29" t="str">
        <f>IF(직접데이타입력!$M55=1,IF(직접데이타입력!$E55="16",직접데이타입력!$K55," ")," ")</f>
        <v xml:space="preserve"> </v>
      </c>
      <c r="R50" s="29" t="str">
        <f>IF(직접데이타입력!$M55=1,IF(직접데이타입력!$E55="17",직접데이타입력!$K55," ")," ")</f>
        <v xml:space="preserve"> </v>
      </c>
      <c r="S50" s="29" t="str">
        <f>IF(직접데이타입력!$M55=1,IF(직접데이타입력!$E55="18",직접데이타입력!$K55," ")," ")</f>
        <v xml:space="preserve"> </v>
      </c>
      <c r="T50" s="29" t="str">
        <f>IF(직접데이타입력!$M55=1,IF(직접데이타입력!$E55="19",직접데이타입력!$K55," ")," ")</f>
        <v xml:space="preserve"> </v>
      </c>
    </row>
    <row r="51" spans="1:20" ht="11.25" customHeight="1">
      <c r="A51" s="29">
        <f t="shared" si="0"/>
        <v>50</v>
      </c>
      <c r="B51" s="29" t="str">
        <f>IF(직접데이타입력!$M56=1,IF(직접데이타입력!$E56="1",직접데이타입력!$K56," ")," ")</f>
        <v xml:space="preserve"> </v>
      </c>
      <c r="C51" s="29" t="str">
        <f>IF(직접데이타입력!$M56=1,IF(직접데이타입력!$E56="2",직접데이타입력!$K56," ")," ")</f>
        <v xml:space="preserve"> </v>
      </c>
      <c r="D51" s="29" t="str">
        <f>IF(직접데이타입력!$M56=1,IF(직접데이타입력!$E56="3",직접데이타입력!$K56," ")," ")</f>
        <v xml:space="preserve"> </v>
      </c>
      <c r="E51" s="29" t="str">
        <f>IF(직접데이타입력!$M56=1,IF(직접데이타입력!$E56="4",직접데이타입력!$K56," ")," ")</f>
        <v xml:space="preserve"> </v>
      </c>
      <c r="F51" s="29" t="str">
        <f>IF(직접데이타입력!$M56=1,IF(직접데이타입력!$E56="5",직접데이타입력!$K56," ")," ")</f>
        <v xml:space="preserve"> </v>
      </c>
      <c r="G51" s="29" t="str">
        <f>IF(직접데이타입력!$M56=1,IF(직접데이타입력!$E56="6",직접데이타입력!$K56," ")," ")</f>
        <v xml:space="preserve"> </v>
      </c>
      <c r="H51" s="29" t="str">
        <f>IF(직접데이타입력!$M56=1,IF(직접데이타입력!$E56="7",직접데이타입력!$K56," ")," ")</f>
        <v xml:space="preserve"> </v>
      </c>
      <c r="I51" s="29" t="str">
        <f>IF(직접데이타입력!$M56=1,IF(직접데이타입력!$E56="8",직접데이타입력!$K56," ")," ")</f>
        <v xml:space="preserve"> </v>
      </c>
      <c r="J51" s="29" t="str">
        <f>IF(직접데이타입력!$M56=1,IF(직접데이타입력!$E56="9",직접데이타입력!$K56," ")," ")</f>
        <v xml:space="preserve"> </v>
      </c>
      <c r="K51" s="29" t="str">
        <f>IF(직접데이타입력!$M56=1,IF(직접데이타입력!$E56="10",직접데이타입력!$K56," ")," ")</f>
        <v xml:space="preserve"> </v>
      </c>
      <c r="L51" s="29" t="str">
        <f>IF(직접데이타입력!$M56=1,IF(직접데이타입력!$E56="11",직접데이타입력!$K56," ")," ")</f>
        <v xml:space="preserve"> </v>
      </c>
      <c r="M51" s="29" t="str">
        <f>IF(직접데이타입력!$M56=1,IF(직접데이타입력!$E56="12",직접데이타입력!$K56," ")," ")</f>
        <v xml:space="preserve"> </v>
      </c>
      <c r="N51" s="29" t="str">
        <f>IF(직접데이타입력!$M56=1,IF(직접데이타입력!$E56="13",직접데이타입력!$K56," ")," ")</f>
        <v xml:space="preserve"> </v>
      </c>
      <c r="O51" s="29" t="str">
        <f>IF(직접데이타입력!$M56=1,IF(직접데이타입력!$E56="14",직접데이타입력!$K56," ")," ")</f>
        <v xml:space="preserve"> </v>
      </c>
      <c r="P51" s="29" t="str">
        <f>IF(직접데이타입력!$M56=1,IF(직접데이타입력!$E56="15",직접데이타입력!$K56," ")," ")</f>
        <v xml:space="preserve"> </v>
      </c>
      <c r="Q51" s="29" t="str">
        <f>IF(직접데이타입력!$M56=1,IF(직접데이타입력!$E56="16",직접데이타입력!$K56," ")," ")</f>
        <v xml:space="preserve"> </v>
      </c>
      <c r="R51" s="29" t="str">
        <f>IF(직접데이타입력!$M56=1,IF(직접데이타입력!$E56="17",직접데이타입력!$K56," ")," ")</f>
        <v xml:space="preserve"> </v>
      </c>
      <c r="S51" s="29" t="str">
        <f>IF(직접데이타입력!$M56=1,IF(직접데이타입력!$E56="18",직접데이타입력!$K56," ")," ")</f>
        <v xml:space="preserve"> </v>
      </c>
      <c r="T51" s="29" t="str">
        <f>IF(직접데이타입력!$M56=1,IF(직접데이타입력!$E56="19",직접데이타입력!$K56," ")," ")</f>
        <v xml:space="preserve"> </v>
      </c>
    </row>
    <row r="52" spans="1:20" ht="11.25" customHeight="1">
      <c r="A52" s="29">
        <f t="shared" si="0"/>
        <v>51</v>
      </c>
      <c r="B52" s="29" t="str">
        <f>IF(직접데이타입력!$M57=1,IF(직접데이타입력!$E57="1",직접데이타입력!$K57," ")," ")</f>
        <v xml:space="preserve"> </v>
      </c>
      <c r="C52" s="29" t="str">
        <f>IF(직접데이타입력!$M57=1,IF(직접데이타입력!$E57="2",직접데이타입력!$K57," ")," ")</f>
        <v xml:space="preserve"> </v>
      </c>
      <c r="D52" s="29" t="str">
        <f>IF(직접데이타입력!$M57=1,IF(직접데이타입력!$E57="3",직접데이타입력!$K57," ")," ")</f>
        <v xml:space="preserve"> </v>
      </c>
      <c r="E52" s="29" t="str">
        <f>IF(직접데이타입력!$M57=1,IF(직접데이타입력!$E57="4",직접데이타입력!$K57," ")," ")</f>
        <v xml:space="preserve"> </v>
      </c>
      <c r="F52" s="29" t="str">
        <f>IF(직접데이타입력!$M57=1,IF(직접데이타입력!$E57="5",직접데이타입력!$K57," ")," ")</f>
        <v xml:space="preserve"> </v>
      </c>
      <c r="G52" s="29" t="str">
        <f>IF(직접데이타입력!$M57=1,IF(직접데이타입력!$E57="6",직접데이타입력!$K57," ")," ")</f>
        <v xml:space="preserve"> </v>
      </c>
      <c r="H52" s="29" t="str">
        <f>IF(직접데이타입력!$M57=1,IF(직접데이타입력!$E57="7",직접데이타입력!$K57," ")," ")</f>
        <v xml:space="preserve"> </v>
      </c>
      <c r="I52" s="29" t="str">
        <f>IF(직접데이타입력!$M57=1,IF(직접데이타입력!$E57="8",직접데이타입력!$K57," ")," ")</f>
        <v xml:space="preserve"> </v>
      </c>
      <c r="J52" s="29" t="str">
        <f>IF(직접데이타입력!$M57=1,IF(직접데이타입력!$E57="9",직접데이타입력!$K57," ")," ")</f>
        <v xml:space="preserve"> </v>
      </c>
      <c r="K52" s="29" t="str">
        <f>IF(직접데이타입력!$M57=1,IF(직접데이타입력!$E57="10",직접데이타입력!$K57," ")," ")</f>
        <v xml:space="preserve"> </v>
      </c>
      <c r="L52" s="29" t="str">
        <f>IF(직접데이타입력!$M57=1,IF(직접데이타입력!$E57="11",직접데이타입력!$K57," ")," ")</f>
        <v xml:space="preserve"> </v>
      </c>
      <c r="M52" s="29" t="str">
        <f>IF(직접데이타입력!$M57=1,IF(직접데이타입력!$E57="12",직접데이타입력!$K57," ")," ")</f>
        <v xml:space="preserve"> </v>
      </c>
      <c r="N52" s="29" t="str">
        <f>IF(직접데이타입력!$M57=1,IF(직접데이타입력!$E57="13",직접데이타입력!$K57," ")," ")</f>
        <v xml:space="preserve"> </v>
      </c>
      <c r="O52" s="29" t="str">
        <f>IF(직접데이타입력!$M57=1,IF(직접데이타입력!$E57="14",직접데이타입력!$K57," ")," ")</f>
        <v xml:space="preserve"> </v>
      </c>
      <c r="P52" s="29" t="str">
        <f>IF(직접데이타입력!$M57=1,IF(직접데이타입력!$E57="15",직접데이타입력!$K57," ")," ")</f>
        <v xml:space="preserve"> </v>
      </c>
      <c r="Q52" s="29" t="str">
        <f>IF(직접데이타입력!$M57=1,IF(직접데이타입력!$E57="16",직접데이타입력!$K57," ")," ")</f>
        <v xml:space="preserve"> </v>
      </c>
      <c r="R52" s="29" t="str">
        <f>IF(직접데이타입력!$M57=1,IF(직접데이타입력!$E57="17",직접데이타입력!$K57," ")," ")</f>
        <v xml:space="preserve"> </v>
      </c>
      <c r="S52" s="29" t="str">
        <f>IF(직접데이타입력!$M57=1,IF(직접데이타입력!$E57="18",직접데이타입력!$K57," ")," ")</f>
        <v xml:space="preserve"> </v>
      </c>
      <c r="T52" s="29" t="str">
        <f>IF(직접데이타입력!$M57=1,IF(직접데이타입력!$E57="19",직접데이타입력!$K57," ")," ")</f>
        <v xml:space="preserve"> </v>
      </c>
    </row>
    <row r="53" spans="1:20" ht="11.25" customHeight="1">
      <c r="A53" s="29">
        <f t="shared" si="0"/>
        <v>52</v>
      </c>
      <c r="B53" s="29" t="str">
        <f>IF(직접데이타입력!$M58=1,IF(직접데이타입력!$E58="1",직접데이타입력!$K58," ")," ")</f>
        <v xml:space="preserve"> </v>
      </c>
      <c r="C53" s="29" t="str">
        <f>IF(직접데이타입력!$M58=1,IF(직접데이타입력!$E58="2",직접데이타입력!$K58," ")," ")</f>
        <v xml:space="preserve"> </v>
      </c>
      <c r="D53" s="29" t="str">
        <f>IF(직접데이타입력!$M58=1,IF(직접데이타입력!$E58="3",직접데이타입력!$K58," ")," ")</f>
        <v xml:space="preserve"> </v>
      </c>
      <c r="E53" s="29" t="str">
        <f>IF(직접데이타입력!$M58=1,IF(직접데이타입력!$E58="4",직접데이타입력!$K58," ")," ")</f>
        <v xml:space="preserve"> </v>
      </c>
      <c r="F53" s="29" t="str">
        <f>IF(직접데이타입력!$M58=1,IF(직접데이타입력!$E58="5",직접데이타입력!$K58," ")," ")</f>
        <v xml:space="preserve"> </v>
      </c>
      <c r="G53" s="29" t="str">
        <f>IF(직접데이타입력!$M58=1,IF(직접데이타입력!$E58="6",직접데이타입력!$K58," ")," ")</f>
        <v xml:space="preserve"> </v>
      </c>
      <c r="H53" s="29" t="str">
        <f>IF(직접데이타입력!$M58=1,IF(직접데이타입력!$E58="7",직접데이타입력!$K58," ")," ")</f>
        <v xml:space="preserve"> </v>
      </c>
      <c r="I53" s="29" t="str">
        <f>IF(직접데이타입력!$M58=1,IF(직접데이타입력!$E58="8",직접데이타입력!$K58," ")," ")</f>
        <v xml:space="preserve"> </v>
      </c>
      <c r="J53" s="29" t="str">
        <f>IF(직접데이타입력!$M58=1,IF(직접데이타입력!$E58="9",직접데이타입력!$K58," ")," ")</f>
        <v xml:space="preserve"> </v>
      </c>
      <c r="K53" s="29" t="str">
        <f>IF(직접데이타입력!$M58=1,IF(직접데이타입력!$E58="10",직접데이타입력!$K58," ")," ")</f>
        <v xml:space="preserve"> </v>
      </c>
      <c r="L53" s="29" t="str">
        <f>IF(직접데이타입력!$M58=1,IF(직접데이타입력!$E58="11",직접데이타입력!$K58," ")," ")</f>
        <v xml:space="preserve"> </v>
      </c>
      <c r="M53" s="29" t="str">
        <f>IF(직접데이타입력!$M58=1,IF(직접데이타입력!$E58="12",직접데이타입력!$K58," ")," ")</f>
        <v xml:space="preserve"> </v>
      </c>
      <c r="N53" s="29" t="str">
        <f>IF(직접데이타입력!$M58=1,IF(직접데이타입력!$E58="13",직접데이타입력!$K58," ")," ")</f>
        <v xml:space="preserve"> </v>
      </c>
      <c r="O53" s="29" t="str">
        <f>IF(직접데이타입력!$M58=1,IF(직접데이타입력!$E58="14",직접데이타입력!$K58," ")," ")</f>
        <v xml:space="preserve"> </v>
      </c>
      <c r="P53" s="29" t="str">
        <f>IF(직접데이타입력!$M58=1,IF(직접데이타입력!$E58="15",직접데이타입력!$K58," ")," ")</f>
        <v xml:space="preserve"> </v>
      </c>
      <c r="Q53" s="29" t="str">
        <f>IF(직접데이타입력!$M58=1,IF(직접데이타입력!$E58="16",직접데이타입력!$K58," ")," ")</f>
        <v xml:space="preserve"> </v>
      </c>
      <c r="R53" s="29" t="str">
        <f>IF(직접데이타입력!$M58=1,IF(직접데이타입력!$E58="17",직접데이타입력!$K58," ")," ")</f>
        <v xml:space="preserve"> </v>
      </c>
      <c r="S53" s="29" t="str">
        <f>IF(직접데이타입력!$M58=1,IF(직접데이타입력!$E58="18",직접데이타입력!$K58," ")," ")</f>
        <v xml:space="preserve"> </v>
      </c>
      <c r="T53" s="29" t="str">
        <f>IF(직접데이타입력!$M58=1,IF(직접데이타입력!$E58="19",직접데이타입력!$K58," ")," ")</f>
        <v xml:space="preserve"> </v>
      </c>
    </row>
    <row r="54" spans="1:20" ht="11.25" customHeight="1">
      <c r="A54" s="29">
        <f t="shared" si="0"/>
        <v>53</v>
      </c>
      <c r="B54" s="29" t="str">
        <f>IF(직접데이타입력!$M59=1,IF(직접데이타입력!$E59="1",직접데이타입력!$K59," ")," ")</f>
        <v xml:space="preserve"> </v>
      </c>
      <c r="C54" s="29" t="str">
        <f>IF(직접데이타입력!$M59=1,IF(직접데이타입력!$E59="2",직접데이타입력!$K59," ")," ")</f>
        <v xml:space="preserve"> </v>
      </c>
      <c r="D54" s="29" t="str">
        <f>IF(직접데이타입력!$M59=1,IF(직접데이타입력!$E59="3",직접데이타입력!$K59," ")," ")</f>
        <v xml:space="preserve"> </v>
      </c>
      <c r="E54" s="29" t="str">
        <f>IF(직접데이타입력!$M59=1,IF(직접데이타입력!$E59="4",직접데이타입력!$K59," ")," ")</f>
        <v xml:space="preserve"> </v>
      </c>
      <c r="F54" s="29" t="str">
        <f>IF(직접데이타입력!$M59=1,IF(직접데이타입력!$E59="5",직접데이타입력!$K59," ")," ")</f>
        <v xml:space="preserve"> </v>
      </c>
      <c r="G54" s="29" t="str">
        <f>IF(직접데이타입력!$M59=1,IF(직접데이타입력!$E59="6",직접데이타입력!$K59," ")," ")</f>
        <v xml:space="preserve"> </v>
      </c>
      <c r="H54" s="29" t="str">
        <f>IF(직접데이타입력!$M59=1,IF(직접데이타입력!$E59="7",직접데이타입력!$K59," ")," ")</f>
        <v xml:space="preserve"> </v>
      </c>
      <c r="I54" s="29" t="str">
        <f>IF(직접데이타입력!$M59=1,IF(직접데이타입력!$E59="8",직접데이타입력!$K59," ")," ")</f>
        <v xml:space="preserve"> </v>
      </c>
      <c r="J54" s="29" t="str">
        <f>IF(직접데이타입력!$M59=1,IF(직접데이타입력!$E59="9",직접데이타입력!$K59," ")," ")</f>
        <v xml:space="preserve"> </v>
      </c>
      <c r="K54" s="29" t="str">
        <f>IF(직접데이타입력!$M59=1,IF(직접데이타입력!$E59="10",직접데이타입력!$K59," ")," ")</f>
        <v xml:space="preserve"> </v>
      </c>
      <c r="L54" s="29" t="str">
        <f>IF(직접데이타입력!$M59=1,IF(직접데이타입력!$E59="11",직접데이타입력!$K59," ")," ")</f>
        <v xml:space="preserve"> </v>
      </c>
      <c r="M54" s="29" t="str">
        <f>IF(직접데이타입력!$M59=1,IF(직접데이타입력!$E59="12",직접데이타입력!$K59," ")," ")</f>
        <v xml:space="preserve"> </v>
      </c>
      <c r="N54" s="29" t="str">
        <f>IF(직접데이타입력!$M59=1,IF(직접데이타입력!$E59="13",직접데이타입력!$K59," ")," ")</f>
        <v xml:space="preserve"> </v>
      </c>
      <c r="O54" s="29" t="str">
        <f>IF(직접데이타입력!$M59=1,IF(직접데이타입력!$E59="14",직접데이타입력!$K59," ")," ")</f>
        <v xml:space="preserve"> </v>
      </c>
      <c r="P54" s="29" t="str">
        <f>IF(직접데이타입력!$M59=1,IF(직접데이타입력!$E59="15",직접데이타입력!$K59," ")," ")</f>
        <v xml:space="preserve"> </v>
      </c>
      <c r="Q54" s="29" t="str">
        <f>IF(직접데이타입력!$M59=1,IF(직접데이타입력!$E59="16",직접데이타입력!$K59," ")," ")</f>
        <v xml:space="preserve"> </v>
      </c>
      <c r="R54" s="29" t="str">
        <f>IF(직접데이타입력!$M59=1,IF(직접데이타입력!$E59="17",직접데이타입력!$K59," ")," ")</f>
        <v xml:space="preserve"> </v>
      </c>
      <c r="S54" s="29" t="str">
        <f>IF(직접데이타입력!$M59=1,IF(직접데이타입력!$E59="18",직접데이타입력!$K59," ")," ")</f>
        <v xml:space="preserve"> </v>
      </c>
      <c r="T54" s="29" t="str">
        <f>IF(직접데이타입력!$M59=1,IF(직접데이타입력!$E59="19",직접데이타입력!$K59," ")," ")</f>
        <v xml:space="preserve"> </v>
      </c>
    </row>
    <row r="55" spans="1:20" ht="11.25" customHeight="1">
      <c r="A55" s="29">
        <f t="shared" si="0"/>
        <v>54</v>
      </c>
      <c r="B55" s="29" t="str">
        <f>IF(직접데이타입력!$M60=1,IF(직접데이타입력!$E60="1",직접데이타입력!$K60," ")," ")</f>
        <v xml:space="preserve"> </v>
      </c>
      <c r="C55" s="29" t="str">
        <f>IF(직접데이타입력!$M60=1,IF(직접데이타입력!$E60="2",직접데이타입력!$K60," ")," ")</f>
        <v xml:space="preserve"> </v>
      </c>
      <c r="D55" s="29" t="str">
        <f>IF(직접데이타입력!$M60=1,IF(직접데이타입력!$E60="3",직접데이타입력!$K60," ")," ")</f>
        <v xml:space="preserve"> </v>
      </c>
      <c r="E55" s="29" t="str">
        <f>IF(직접데이타입력!$M60=1,IF(직접데이타입력!$E60="4",직접데이타입력!$K60," ")," ")</f>
        <v xml:space="preserve"> </v>
      </c>
      <c r="F55" s="29" t="str">
        <f>IF(직접데이타입력!$M60=1,IF(직접데이타입력!$E60="5",직접데이타입력!$K60," ")," ")</f>
        <v xml:space="preserve"> </v>
      </c>
      <c r="G55" s="29" t="str">
        <f>IF(직접데이타입력!$M60=1,IF(직접데이타입력!$E60="6",직접데이타입력!$K60," ")," ")</f>
        <v xml:space="preserve"> </v>
      </c>
      <c r="H55" s="29" t="str">
        <f>IF(직접데이타입력!$M60=1,IF(직접데이타입력!$E60="7",직접데이타입력!$K60," ")," ")</f>
        <v xml:space="preserve"> </v>
      </c>
      <c r="I55" s="29" t="str">
        <f>IF(직접데이타입력!$M60=1,IF(직접데이타입력!$E60="8",직접데이타입력!$K60," ")," ")</f>
        <v xml:space="preserve"> </v>
      </c>
      <c r="J55" s="29" t="str">
        <f>IF(직접데이타입력!$M60=1,IF(직접데이타입력!$E60="9",직접데이타입력!$K60," ")," ")</f>
        <v xml:space="preserve"> </v>
      </c>
      <c r="K55" s="29" t="str">
        <f>IF(직접데이타입력!$M60=1,IF(직접데이타입력!$E60="10",직접데이타입력!$K60," ")," ")</f>
        <v xml:space="preserve"> </v>
      </c>
      <c r="L55" s="29" t="str">
        <f>IF(직접데이타입력!$M60=1,IF(직접데이타입력!$E60="11",직접데이타입력!$K60," ")," ")</f>
        <v xml:space="preserve"> </v>
      </c>
      <c r="M55" s="29" t="str">
        <f>IF(직접데이타입력!$M60=1,IF(직접데이타입력!$E60="12",직접데이타입력!$K60," ")," ")</f>
        <v xml:space="preserve"> </v>
      </c>
      <c r="N55" s="29" t="str">
        <f>IF(직접데이타입력!$M60=1,IF(직접데이타입력!$E60="13",직접데이타입력!$K60," ")," ")</f>
        <v xml:space="preserve"> </v>
      </c>
      <c r="O55" s="29" t="str">
        <f>IF(직접데이타입력!$M60=1,IF(직접데이타입력!$E60="14",직접데이타입력!$K60," ")," ")</f>
        <v xml:space="preserve"> </v>
      </c>
      <c r="P55" s="29" t="str">
        <f>IF(직접데이타입력!$M60=1,IF(직접데이타입력!$E60="15",직접데이타입력!$K60," ")," ")</f>
        <v xml:space="preserve"> </v>
      </c>
      <c r="Q55" s="29" t="str">
        <f>IF(직접데이타입력!$M60=1,IF(직접데이타입력!$E60="16",직접데이타입력!$K60," ")," ")</f>
        <v xml:space="preserve"> </v>
      </c>
      <c r="R55" s="29" t="str">
        <f>IF(직접데이타입력!$M60=1,IF(직접데이타입력!$E60="17",직접데이타입력!$K60," ")," ")</f>
        <v xml:space="preserve"> </v>
      </c>
      <c r="S55" s="29" t="str">
        <f>IF(직접데이타입력!$M60=1,IF(직접데이타입력!$E60="18",직접데이타입력!$K60," ")," ")</f>
        <v xml:space="preserve"> </v>
      </c>
      <c r="T55" s="29" t="str">
        <f>IF(직접데이타입력!$M60=1,IF(직접데이타입력!$E60="19",직접데이타입력!$K60," ")," ")</f>
        <v xml:space="preserve"> </v>
      </c>
    </row>
    <row r="56" spans="1:20" ht="11.25" customHeight="1">
      <c r="A56" s="29">
        <f t="shared" si="0"/>
        <v>55</v>
      </c>
      <c r="B56" s="29" t="str">
        <f>IF(직접데이타입력!$M61=1,IF(직접데이타입력!$E61="1",직접데이타입력!$K61," ")," ")</f>
        <v xml:space="preserve"> </v>
      </c>
      <c r="C56" s="29" t="str">
        <f>IF(직접데이타입력!$M61=1,IF(직접데이타입력!$E61="2",직접데이타입력!$K61," ")," ")</f>
        <v xml:space="preserve"> </v>
      </c>
      <c r="D56" s="29" t="str">
        <f>IF(직접데이타입력!$M61=1,IF(직접데이타입력!$E61="3",직접데이타입력!$K61," ")," ")</f>
        <v xml:space="preserve"> </v>
      </c>
      <c r="E56" s="29" t="str">
        <f>IF(직접데이타입력!$M61=1,IF(직접데이타입력!$E61="4",직접데이타입력!$K61," ")," ")</f>
        <v xml:space="preserve"> </v>
      </c>
      <c r="F56" s="29" t="str">
        <f>IF(직접데이타입력!$M61=1,IF(직접데이타입력!$E61="5",직접데이타입력!$K61," ")," ")</f>
        <v xml:space="preserve"> </v>
      </c>
      <c r="G56" s="29" t="str">
        <f>IF(직접데이타입력!$M61=1,IF(직접데이타입력!$E61="6",직접데이타입력!$K61," ")," ")</f>
        <v xml:space="preserve"> </v>
      </c>
      <c r="H56" s="29" t="str">
        <f>IF(직접데이타입력!$M61=1,IF(직접데이타입력!$E61="7",직접데이타입력!$K61," ")," ")</f>
        <v xml:space="preserve"> </v>
      </c>
      <c r="I56" s="29" t="str">
        <f>IF(직접데이타입력!$M61=1,IF(직접데이타입력!$E61="8",직접데이타입력!$K61," ")," ")</f>
        <v xml:space="preserve"> </v>
      </c>
      <c r="J56" s="29" t="str">
        <f>IF(직접데이타입력!$M61=1,IF(직접데이타입력!$E61="9",직접데이타입력!$K61," ")," ")</f>
        <v xml:space="preserve"> </v>
      </c>
      <c r="K56" s="29" t="str">
        <f>IF(직접데이타입력!$M61=1,IF(직접데이타입력!$E61="10",직접데이타입력!$K61," ")," ")</f>
        <v xml:space="preserve"> </v>
      </c>
      <c r="L56" s="29" t="str">
        <f>IF(직접데이타입력!$M61=1,IF(직접데이타입력!$E61="11",직접데이타입력!$K61," ")," ")</f>
        <v xml:space="preserve"> </v>
      </c>
      <c r="M56" s="29" t="str">
        <f>IF(직접데이타입력!$M61=1,IF(직접데이타입력!$E61="12",직접데이타입력!$K61," ")," ")</f>
        <v xml:space="preserve"> </v>
      </c>
      <c r="N56" s="29" t="str">
        <f>IF(직접데이타입력!$M61=1,IF(직접데이타입력!$E61="13",직접데이타입력!$K61," ")," ")</f>
        <v xml:space="preserve"> </v>
      </c>
      <c r="O56" s="29" t="str">
        <f>IF(직접데이타입력!$M61=1,IF(직접데이타입력!$E61="14",직접데이타입력!$K61," ")," ")</f>
        <v xml:space="preserve"> </v>
      </c>
      <c r="P56" s="29" t="str">
        <f>IF(직접데이타입력!$M61=1,IF(직접데이타입력!$E61="15",직접데이타입력!$K61," ")," ")</f>
        <v xml:space="preserve"> </v>
      </c>
      <c r="Q56" s="29" t="str">
        <f>IF(직접데이타입력!$M61=1,IF(직접데이타입력!$E61="16",직접데이타입력!$K61," ")," ")</f>
        <v xml:space="preserve"> </v>
      </c>
      <c r="R56" s="29" t="str">
        <f>IF(직접데이타입력!$M61=1,IF(직접데이타입력!$E61="17",직접데이타입력!$K61," ")," ")</f>
        <v xml:space="preserve"> </v>
      </c>
      <c r="S56" s="29" t="str">
        <f>IF(직접데이타입력!$M61=1,IF(직접데이타입력!$E61="18",직접데이타입력!$K61," ")," ")</f>
        <v xml:space="preserve"> </v>
      </c>
      <c r="T56" s="29" t="str">
        <f>IF(직접데이타입력!$M61=1,IF(직접데이타입력!$E61="19",직접데이타입력!$K61," ")," ")</f>
        <v xml:space="preserve"> </v>
      </c>
    </row>
    <row r="57" spans="1:20" ht="11.25" customHeight="1">
      <c r="A57" s="29">
        <f t="shared" si="0"/>
        <v>56</v>
      </c>
      <c r="B57" s="29" t="str">
        <f>IF(직접데이타입력!$M62=1,IF(직접데이타입력!$E62="1",직접데이타입력!$K62," ")," ")</f>
        <v xml:space="preserve"> </v>
      </c>
      <c r="C57" s="29" t="str">
        <f>IF(직접데이타입력!$M62=1,IF(직접데이타입력!$E62="2",직접데이타입력!$K62," ")," ")</f>
        <v xml:space="preserve"> </v>
      </c>
      <c r="D57" s="29" t="str">
        <f>IF(직접데이타입력!$M62=1,IF(직접데이타입력!$E62="3",직접데이타입력!$K62," ")," ")</f>
        <v xml:space="preserve"> </v>
      </c>
      <c r="E57" s="29" t="str">
        <f>IF(직접데이타입력!$M62=1,IF(직접데이타입력!$E62="4",직접데이타입력!$K62," ")," ")</f>
        <v xml:space="preserve"> </v>
      </c>
      <c r="F57" s="29" t="str">
        <f>IF(직접데이타입력!$M62=1,IF(직접데이타입력!$E62="5",직접데이타입력!$K62," ")," ")</f>
        <v xml:space="preserve"> </v>
      </c>
      <c r="G57" s="29" t="str">
        <f>IF(직접데이타입력!$M62=1,IF(직접데이타입력!$E62="6",직접데이타입력!$K62," ")," ")</f>
        <v xml:space="preserve"> </v>
      </c>
      <c r="H57" s="29" t="str">
        <f>IF(직접데이타입력!$M62=1,IF(직접데이타입력!$E62="7",직접데이타입력!$K62," ")," ")</f>
        <v xml:space="preserve"> </v>
      </c>
      <c r="I57" s="29" t="str">
        <f>IF(직접데이타입력!$M62=1,IF(직접데이타입력!$E62="8",직접데이타입력!$K62," ")," ")</f>
        <v xml:space="preserve"> </v>
      </c>
      <c r="J57" s="29" t="str">
        <f>IF(직접데이타입력!$M62=1,IF(직접데이타입력!$E62="9",직접데이타입력!$K62," ")," ")</f>
        <v xml:space="preserve"> </v>
      </c>
      <c r="K57" s="29" t="str">
        <f>IF(직접데이타입력!$M62=1,IF(직접데이타입력!$E62="10",직접데이타입력!$K62," ")," ")</f>
        <v xml:space="preserve"> </v>
      </c>
      <c r="L57" s="29" t="str">
        <f>IF(직접데이타입력!$M62=1,IF(직접데이타입력!$E62="11",직접데이타입력!$K62," ")," ")</f>
        <v xml:space="preserve"> </v>
      </c>
      <c r="M57" s="29" t="str">
        <f>IF(직접데이타입력!$M62=1,IF(직접데이타입력!$E62="12",직접데이타입력!$K62," ")," ")</f>
        <v xml:space="preserve"> </v>
      </c>
      <c r="N57" s="29" t="str">
        <f>IF(직접데이타입력!$M62=1,IF(직접데이타입력!$E62="13",직접데이타입력!$K62," ")," ")</f>
        <v xml:space="preserve"> </v>
      </c>
      <c r="O57" s="29" t="str">
        <f>IF(직접데이타입력!$M62=1,IF(직접데이타입력!$E62="14",직접데이타입력!$K62," ")," ")</f>
        <v xml:space="preserve"> </v>
      </c>
      <c r="P57" s="29" t="str">
        <f>IF(직접데이타입력!$M62=1,IF(직접데이타입력!$E62="15",직접데이타입력!$K62," ")," ")</f>
        <v xml:space="preserve"> </v>
      </c>
      <c r="Q57" s="29" t="str">
        <f>IF(직접데이타입력!$M62=1,IF(직접데이타입력!$E62="16",직접데이타입력!$K62," ")," ")</f>
        <v xml:space="preserve"> </v>
      </c>
      <c r="R57" s="29" t="str">
        <f>IF(직접데이타입력!$M62=1,IF(직접데이타입력!$E62="17",직접데이타입력!$K62," ")," ")</f>
        <v xml:space="preserve"> </v>
      </c>
      <c r="S57" s="29" t="str">
        <f>IF(직접데이타입력!$M62=1,IF(직접데이타입력!$E62="18",직접데이타입력!$K62," ")," ")</f>
        <v xml:space="preserve"> </v>
      </c>
      <c r="T57" s="29" t="str">
        <f>IF(직접데이타입력!$M62=1,IF(직접데이타입력!$E62="19",직접데이타입력!$K62," ")," ")</f>
        <v xml:space="preserve"> </v>
      </c>
    </row>
    <row r="58" spans="1:20" ht="11.25" customHeight="1">
      <c r="A58" s="29">
        <f t="shared" si="0"/>
        <v>57</v>
      </c>
      <c r="B58" s="29" t="str">
        <f>IF(직접데이타입력!$M63=1,IF(직접데이타입력!$E63="1",직접데이타입력!$K63," ")," ")</f>
        <v xml:space="preserve"> </v>
      </c>
      <c r="C58" s="29" t="str">
        <f>IF(직접데이타입력!$M63=1,IF(직접데이타입력!$E63="2",직접데이타입력!$K63," ")," ")</f>
        <v xml:space="preserve"> </v>
      </c>
      <c r="D58" s="29" t="str">
        <f>IF(직접데이타입력!$M63=1,IF(직접데이타입력!$E63="3",직접데이타입력!$K63," ")," ")</f>
        <v xml:space="preserve"> </v>
      </c>
      <c r="E58" s="29" t="str">
        <f>IF(직접데이타입력!$M63=1,IF(직접데이타입력!$E63="4",직접데이타입력!$K63," ")," ")</f>
        <v xml:space="preserve"> </v>
      </c>
      <c r="F58" s="29" t="str">
        <f>IF(직접데이타입력!$M63=1,IF(직접데이타입력!$E63="5",직접데이타입력!$K63," ")," ")</f>
        <v xml:space="preserve"> </v>
      </c>
      <c r="G58" s="29" t="str">
        <f>IF(직접데이타입력!$M63=1,IF(직접데이타입력!$E63="6",직접데이타입력!$K63," ")," ")</f>
        <v xml:space="preserve"> </v>
      </c>
      <c r="H58" s="29" t="str">
        <f>IF(직접데이타입력!$M63=1,IF(직접데이타입력!$E63="7",직접데이타입력!$K63," ")," ")</f>
        <v xml:space="preserve"> </v>
      </c>
      <c r="I58" s="29" t="str">
        <f>IF(직접데이타입력!$M63=1,IF(직접데이타입력!$E63="8",직접데이타입력!$K63," ")," ")</f>
        <v xml:space="preserve"> </v>
      </c>
      <c r="J58" s="29" t="str">
        <f>IF(직접데이타입력!$M63=1,IF(직접데이타입력!$E63="9",직접데이타입력!$K63," ")," ")</f>
        <v xml:space="preserve"> </v>
      </c>
      <c r="K58" s="29" t="str">
        <f>IF(직접데이타입력!$M63=1,IF(직접데이타입력!$E63="10",직접데이타입력!$K63," ")," ")</f>
        <v xml:space="preserve"> </v>
      </c>
      <c r="L58" s="29" t="str">
        <f>IF(직접데이타입력!$M63=1,IF(직접데이타입력!$E63="11",직접데이타입력!$K63," ")," ")</f>
        <v xml:space="preserve"> </v>
      </c>
      <c r="M58" s="29" t="str">
        <f>IF(직접데이타입력!$M63=1,IF(직접데이타입력!$E63="12",직접데이타입력!$K63," ")," ")</f>
        <v xml:space="preserve"> </v>
      </c>
      <c r="N58" s="29" t="str">
        <f>IF(직접데이타입력!$M63=1,IF(직접데이타입력!$E63="13",직접데이타입력!$K63," ")," ")</f>
        <v xml:space="preserve"> </v>
      </c>
      <c r="O58" s="29" t="str">
        <f>IF(직접데이타입력!$M63=1,IF(직접데이타입력!$E63="14",직접데이타입력!$K63," ")," ")</f>
        <v xml:space="preserve"> </v>
      </c>
      <c r="P58" s="29" t="str">
        <f>IF(직접데이타입력!$M63=1,IF(직접데이타입력!$E63="15",직접데이타입력!$K63," ")," ")</f>
        <v xml:space="preserve"> </v>
      </c>
      <c r="Q58" s="29" t="str">
        <f>IF(직접데이타입력!$M63=1,IF(직접데이타입력!$E63="16",직접데이타입력!$K63," ")," ")</f>
        <v xml:space="preserve"> </v>
      </c>
      <c r="R58" s="29" t="str">
        <f>IF(직접데이타입력!$M63=1,IF(직접데이타입력!$E63="17",직접데이타입력!$K63," ")," ")</f>
        <v xml:space="preserve"> </v>
      </c>
      <c r="S58" s="29" t="str">
        <f>IF(직접데이타입력!$M63=1,IF(직접데이타입력!$E63="18",직접데이타입력!$K63," ")," ")</f>
        <v xml:space="preserve"> </v>
      </c>
      <c r="T58" s="29" t="str">
        <f>IF(직접데이타입력!$M63=1,IF(직접데이타입력!$E63="19",직접데이타입력!$K63," ")," ")</f>
        <v xml:space="preserve"> </v>
      </c>
    </row>
    <row r="59" spans="1:20" ht="11.25" customHeight="1">
      <c r="A59" s="29">
        <f t="shared" si="0"/>
        <v>58</v>
      </c>
      <c r="B59" s="29" t="str">
        <f>IF(직접데이타입력!$M64=1,IF(직접데이타입력!$E64="1",직접데이타입력!$K64," ")," ")</f>
        <v xml:space="preserve"> </v>
      </c>
      <c r="C59" s="29" t="str">
        <f>IF(직접데이타입력!$M64=1,IF(직접데이타입력!$E64="2",직접데이타입력!$K64," ")," ")</f>
        <v xml:space="preserve"> </v>
      </c>
      <c r="D59" s="29" t="str">
        <f>IF(직접데이타입력!$M64=1,IF(직접데이타입력!$E64="3",직접데이타입력!$K64," ")," ")</f>
        <v xml:space="preserve"> </v>
      </c>
      <c r="E59" s="29" t="str">
        <f>IF(직접데이타입력!$M64=1,IF(직접데이타입력!$E64="4",직접데이타입력!$K64," ")," ")</f>
        <v xml:space="preserve"> </v>
      </c>
      <c r="F59" s="29" t="str">
        <f>IF(직접데이타입력!$M64=1,IF(직접데이타입력!$E64="5",직접데이타입력!$K64," ")," ")</f>
        <v xml:space="preserve"> </v>
      </c>
      <c r="G59" s="29" t="str">
        <f>IF(직접데이타입력!$M64=1,IF(직접데이타입력!$E64="6",직접데이타입력!$K64," ")," ")</f>
        <v xml:space="preserve"> </v>
      </c>
      <c r="H59" s="29" t="str">
        <f>IF(직접데이타입력!$M64=1,IF(직접데이타입력!$E64="7",직접데이타입력!$K64," ")," ")</f>
        <v xml:space="preserve"> </v>
      </c>
      <c r="I59" s="29" t="str">
        <f>IF(직접데이타입력!$M64=1,IF(직접데이타입력!$E64="8",직접데이타입력!$K64," ")," ")</f>
        <v xml:space="preserve"> </v>
      </c>
      <c r="J59" s="29" t="str">
        <f>IF(직접데이타입력!$M64=1,IF(직접데이타입력!$E64="9",직접데이타입력!$K64," ")," ")</f>
        <v xml:space="preserve"> </v>
      </c>
      <c r="K59" s="29" t="str">
        <f>IF(직접데이타입력!$M64=1,IF(직접데이타입력!$E64="10",직접데이타입력!$K64," ")," ")</f>
        <v xml:space="preserve"> </v>
      </c>
      <c r="L59" s="29" t="str">
        <f>IF(직접데이타입력!$M64=1,IF(직접데이타입력!$E64="11",직접데이타입력!$K64," ")," ")</f>
        <v xml:space="preserve"> </v>
      </c>
      <c r="M59" s="29" t="str">
        <f>IF(직접데이타입력!$M64=1,IF(직접데이타입력!$E64="12",직접데이타입력!$K64," ")," ")</f>
        <v xml:space="preserve"> </v>
      </c>
      <c r="N59" s="29" t="str">
        <f>IF(직접데이타입력!$M64=1,IF(직접데이타입력!$E64="13",직접데이타입력!$K64," ")," ")</f>
        <v xml:space="preserve"> </v>
      </c>
      <c r="O59" s="29" t="str">
        <f>IF(직접데이타입력!$M64=1,IF(직접데이타입력!$E64="14",직접데이타입력!$K64," ")," ")</f>
        <v xml:space="preserve"> </v>
      </c>
      <c r="P59" s="29" t="str">
        <f>IF(직접데이타입력!$M64=1,IF(직접데이타입력!$E64="15",직접데이타입력!$K64," ")," ")</f>
        <v xml:space="preserve"> </v>
      </c>
      <c r="Q59" s="29" t="str">
        <f>IF(직접데이타입력!$M64=1,IF(직접데이타입력!$E64="16",직접데이타입력!$K64," ")," ")</f>
        <v xml:space="preserve"> </v>
      </c>
      <c r="R59" s="29" t="str">
        <f>IF(직접데이타입력!$M64=1,IF(직접데이타입력!$E64="17",직접데이타입력!$K64," ")," ")</f>
        <v xml:space="preserve"> </v>
      </c>
      <c r="S59" s="29" t="str">
        <f>IF(직접데이타입력!$M64=1,IF(직접데이타입력!$E64="18",직접데이타입력!$K64," ")," ")</f>
        <v xml:space="preserve"> </v>
      </c>
      <c r="T59" s="29" t="str">
        <f>IF(직접데이타입력!$M64=1,IF(직접데이타입력!$E64="19",직접데이타입력!$K64," ")," ")</f>
        <v xml:space="preserve"> </v>
      </c>
    </row>
    <row r="60" spans="1:20" ht="11.25" customHeight="1">
      <c r="A60" s="29">
        <f t="shared" si="0"/>
        <v>59</v>
      </c>
      <c r="B60" s="29" t="str">
        <f>IF(직접데이타입력!$M65=1,IF(직접데이타입력!$E65="1",직접데이타입력!$K65," ")," ")</f>
        <v xml:space="preserve"> </v>
      </c>
      <c r="C60" s="29" t="str">
        <f>IF(직접데이타입력!$M65=1,IF(직접데이타입력!$E65="2",직접데이타입력!$K65," ")," ")</f>
        <v xml:space="preserve"> </v>
      </c>
      <c r="D60" s="29" t="str">
        <f>IF(직접데이타입력!$M65=1,IF(직접데이타입력!$E65="3",직접데이타입력!$K65," ")," ")</f>
        <v xml:space="preserve"> </v>
      </c>
      <c r="E60" s="29" t="str">
        <f>IF(직접데이타입력!$M65=1,IF(직접데이타입력!$E65="4",직접데이타입력!$K65," ")," ")</f>
        <v xml:space="preserve"> </v>
      </c>
      <c r="F60" s="29" t="str">
        <f>IF(직접데이타입력!$M65=1,IF(직접데이타입력!$E65="5",직접데이타입력!$K65," ")," ")</f>
        <v xml:space="preserve"> </v>
      </c>
      <c r="G60" s="29" t="str">
        <f>IF(직접데이타입력!$M65=1,IF(직접데이타입력!$E65="6",직접데이타입력!$K65," ")," ")</f>
        <v xml:space="preserve"> </v>
      </c>
      <c r="H60" s="29" t="str">
        <f>IF(직접데이타입력!$M65=1,IF(직접데이타입력!$E65="7",직접데이타입력!$K65," ")," ")</f>
        <v xml:space="preserve"> </v>
      </c>
      <c r="I60" s="29" t="str">
        <f>IF(직접데이타입력!$M65=1,IF(직접데이타입력!$E65="8",직접데이타입력!$K65," ")," ")</f>
        <v xml:space="preserve"> </v>
      </c>
      <c r="J60" s="29" t="str">
        <f>IF(직접데이타입력!$M65=1,IF(직접데이타입력!$E65="9",직접데이타입력!$K65," ")," ")</f>
        <v xml:space="preserve"> </v>
      </c>
      <c r="K60" s="29" t="str">
        <f>IF(직접데이타입력!$M65=1,IF(직접데이타입력!$E65="10",직접데이타입력!$K65," ")," ")</f>
        <v xml:space="preserve"> </v>
      </c>
      <c r="L60" s="29" t="str">
        <f>IF(직접데이타입력!$M65=1,IF(직접데이타입력!$E65="11",직접데이타입력!$K65," ")," ")</f>
        <v xml:space="preserve"> </v>
      </c>
      <c r="M60" s="29" t="str">
        <f>IF(직접데이타입력!$M65=1,IF(직접데이타입력!$E65="12",직접데이타입력!$K65," ")," ")</f>
        <v xml:space="preserve"> </v>
      </c>
      <c r="N60" s="29" t="str">
        <f>IF(직접데이타입력!$M65=1,IF(직접데이타입력!$E65="13",직접데이타입력!$K65," ")," ")</f>
        <v xml:space="preserve"> </v>
      </c>
      <c r="O60" s="29" t="str">
        <f>IF(직접데이타입력!$M65=1,IF(직접데이타입력!$E65="14",직접데이타입력!$K65," ")," ")</f>
        <v xml:space="preserve"> </v>
      </c>
      <c r="P60" s="29" t="str">
        <f>IF(직접데이타입력!$M65=1,IF(직접데이타입력!$E65="15",직접데이타입력!$K65," ")," ")</f>
        <v xml:space="preserve"> </v>
      </c>
      <c r="Q60" s="29" t="str">
        <f>IF(직접데이타입력!$M65=1,IF(직접데이타입력!$E65="16",직접데이타입력!$K65," ")," ")</f>
        <v xml:space="preserve"> </v>
      </c>
      <c r="R60" s="29" t="str">
        <f>IF(직접데이타입력!$M65=1,IF(직접데이타입력!$E65="17",직접데이타입력!$K65," ")," ")</f>
        <v xml:space="preserve"> </v>
      </c>
      <c r="S60" s="29" t="str">
        <f>IF(직접데이타입력!$M65=1,IF(직접데이타입력!$E65="18",직접데이타입력!$K65," ")," ")</f>
        <v xml:space="preserve"> </v>
      </c>
      <c r="T60" s="29" t="str">
        <f>IF(직접데이타입력!$M65=1,IF(직접데이타입력!$E65="19",직접데이타입력!$K65," ")," ")</f>
        <v xml:space="preserve"> </v>
      </c>
    </row>
    <row r="61" spans="1:20" ht="11.25" customHeight="1">
      <c r="A61" s="29">
        <f t="shared" si="0"/>
        <v>60</v>
      </c>
      <c r="B61" s="29" t="str">
        <f>IF(직접데이타입력!$M66=1,IF(직접데이타입력!$E66="1",직접데이타입력!$K66," ")," ")</f>
        <v xml:space="preserve"> </v>
      </c>
      <c r="C61" s="29" t="str">
        <f>IF(직접데이타입력!$M66=1,IF(직접데이타입력!$E66="2",직접데이타입력!$K66," ")," ")</f>
        <v xml:space="preserve"> </v>
      </c>
      <c r="D61" s="29" t="str">
        <f>IF(직접데이타입력!$M66=1,IF(직접데이타입력!$E66="3",직접데이타입력!$K66," ")," ")</f>
        <v xml:space="preserve"> </v>
      </c>
      <c r="E61" s="29" t="str">
        <f>IF(직접데이타입력!$M66=1,IF(직접데이타입력!$E66="4",직접데이타입력!$K66," ")," ")</f>
        <v xml:space="preserve"> </v>
      </c>
      <c r="F61" s="29" t="str">
        <f>IF(직접데이타입력!$M66=1,IF(직접데이타입력!$E66="5",직접데이타입력!$K66," ")," ")</f>
        <v xml:space="preserve"> </v>
      </c>
      <c r="G61" s="29" t="str">
        <f>IF(직접데이타입력!$M66=1,IF(직접데이타입력!$E66="6",직접데이타입력!$K66," ")," ")</f>
        <v xml:space="preserve"> </v>
      </c>
      <c r="H61" s="29" t="str">
        <f>IF(직접데이타입력!$M66=1,IF(직접데이타입력!$E66="7",직접데이타입력!$K66," ")," ")</f>
        <v xml:space="preserve"> </v>
      </c>
      <c r="I61" s="29" t="str">
        <f>IF(직접데이타입력!$M66=1,IF(직접데이타입력!$E66="8",직접데이타입력!$K66," ")," ")</f>
        <v xml:space="preserve"> </v>
      </c>
      <c r="J61" s="29" t="str">
        <f>IF(직접데이타입력!$M66=1,IF(직접데이타입력!$E66="9",직접데이타입력!$K66," ")," ")</f>
        <v xml:space="preserve"> </v>
      </c>
      <c r="K61" s="29" t="str">
        <f>IF(직접데이타입력!$M66=1,IF(직접데이타입력!$E66="10",직접데이타입력!$K66," ")," ")</f>
        <v xml:space="preserve"> </v>
      </c>
      <c r="L61" s="29" t="str">
        <f>IF(직접데이타입력!$M66=1,IF(직접데이타입력!$E66="11",직접데이타입력!$K66," ")," ")</f>
        <v xml:space="preserve"> </v>
      </c>
      <c r="M61" s="29" t="str">
        <f>IF(직접데이타입력!$M66=1,IF(직접데이타입력!$E66="12",직접데이타입력!$K66," ")," ")</f>
        <v xml:space="preserve"> </v>
      </c>
      <c r="N61" s="29" t="str">
        <f>IF(직접데이타입력!$M66=1,IF(직접데이타입력!$E66="13",직접데이타입력!$K66," ")," ")</f>
        <v xml:space="preserve"> </v>
      </c>
      <c r="O61" s="29" t="str">
        <f>IF(직접데이타입력!$M66=1,IF(직접데이타입력!$E66="14",직접데이타입력!$K66," ")," ")</f>
        <v xml:space="preserve"> </v>
      </c>
      <c r="P61" s="29" t="str">
        <f>IF(직접데이타입력!$M66=1,IF(직접데이타입력!$E66="15",직접데이타입력!$K66," ")," ")</f>
        <v xml:space="preserve"> </v>
      </c>
      <c r="Q61" s="29" t="str">
        <f>IF(직접데이타입력!$M66=1,IF(직접데이타입력!$E66="16",직접데이타입력!$K66," ")," ")</f>
        <v xml:space="preserve"> </v>
      </c>
      <c r="R61" s="29" t="str">
        <f>IF(직접데이타입력!$M66=1,IF(직접데이타입력!$E66="17",직접데이타입력!$K66," ")," ")</f>
        <v xml:space="preserve"> </v>
      </c>
      <c r="S61" s="29" t="str">
        <f>IF(직접데이타입력!$M66=1,IF(직접데이타입력!$E66="18",직접데이타입력!$K66," ")," ")</f>
        <v xml:space="preserve"> </v>
      </c>
      <c r="T61" s="29" t="str">
        <f>IF(직접데이타입력!$M66=1,IF(직접데이타입력!$E66="19",직접데이타입력!$K66," ")," ")</f>
        <v xml:space="preserve"> </v>
      </c>
    </row>
    <row r="62" spans="1:20" ht="11.25" customHeight="1">
      <c r="A62" s="29">
        <f t="shared" si="0"/>
        <v>61</v>
      </c>
      <c r="B62" s="29" t="str">
        <f>IF(직접데이타입력!$M67=1,IF(직접데이타입력!$E67="1",직접데이타입력!$K67," ")," ")</f>
        <v xml:space="preserve"> </v>
      </c>
      <c r="C62" s="29" t="str">
        <f>IF(직접데이타입력!$M67=1,IF(직접데이타입력!$E67="2",직접데이타입력!$K67," ")," ")</f>
        <v xml:space="preserve"> </v>
      </c>
      <c r="D62" s="29" t="str">
        <f>IF(직접데이타입력!$M67=1,IF(직접데이타입력!$E67="3",직접데이타입력!$K67," ")," ")</f>
        <v xml:space="preserve"> </v>
      </c>
      <c r="E62" s="29" t="str">
        <f>IF(직접데이타입력!$M67=1,IF(직접데이타입력!$E67="4",직접데이타입력!$K67," ")," ")</f>
        <v xml:space="preserve"> </v>
      </c>
      <c r="F62" s="29" t="str">
        <f>IF(직접데이타입력!$M67=1,IF(직접데이타입력!$E67="5",직접데이타입력!$K67," ")," ")</f>
        <v xml:space="preserve"> </v>
      </c>
      <c r="G62" s="29" t="str">
        <f>IF(직접데이타입력!$M67=1,IF(직접데이타입력!$E67="6",직접데이타입력!$K67," ")," ")</f>
        <v xml:space="preserve"> </v>
      </c>
      <c r="H62" s="29" t="str">
        <f>IF(직접데이타입력!$M67=1,IF(직접데이타입력!$E67="7",직접데이타입력!$K67," ")," ")</f>
        <v xml:space="preserve"> </v>
      </c>
      <c r="I62" s="29" t="str">
        <f>IF(직접데이타입력!$M67=1,IF(직접데이타입력!$E67="8",직접데이타입력!$K67," ")," ")</f>
        <v xml:space="preserve"> </v>
      </c>
      <c r="J62" s="29" t="str">
        <f>IF(직접데이타입력!$M67=1,IF(직접데이타입력!$E67="9",직접데이타입력!$K67," ")," ")</f>
        <v xml:space="preserve"> </v>
      </c>
      <c r="K62" s="29" t="str">
        <f>IF(직접데이타입력!$M67=1,IF(직접데이타입력!$E67="10",직접데이타입력!$K67," ")," ")</f>
        <v xml:space="preserve"> </v>
      </c>
      <c r="L62" s="29" t="str">
        <f>IF(직접데이타입력!$M67=1,IF(직접데이타입력!$E67="11",직접데이타입력!$K67," ")," ")</f>
        <v xml:space="preserve"> </v>
      </c>
      <c r="M62" s="29" t="str">
        <f>IF(직접데이타입력!$M67=1,IF(직접데이타입력!$E67="12",직접데이타입력!$K67," ")," ")</f>
        <v xml:space="preserve"> </v>
      </c>
      <c r="N62" s="29" t="str">
        <f>IF(직접데이타입력!$M67=1,IF(직접데이타입력!$E67="13",직접데이타입력!$K67," ")," ")</f>
        <v xml:space="preserve"> </v>
      </c>
      <c r="O62" s="29" t="str">
        <f>IF(직접데이타입력!$M67=1,IF(직접데이타입력!$E67="14",직접데이타입력!$K67," ")," ")</f>
        <v xml:space="preserve"> </v>
      </c>
      <c r="P62" s="29" t="str">
        <f>IF(직접데이타입력!$M67=1,IF(직접데이타입력!$E67="15",직접데이타입력!$K67," ")," ")</f>
        <v xml:space="preserve"> </v>
      </c>
      <c r="Q62" s="29" t="str">
        <f>IF(직접데이타입력!$M67=1,IF(직접데이타입력!$E67="16",직접데이타입력!$K67," ")," ")</f>
        <v xml:space="preserve"> </v>
      </c>
      <c r="R62" s="29" t="str">
        <f>IF(직접데이타입력!$M67=1,IF(직접데이타입력!$E67="17",직접데이타입력!$K67," ")," ")</f>
        <v xml:space="preserve"> </v>
      </c>
      <c r="S62" s="29" t="str">
        <f>IF(직접데이타입력!$M67=1,IF(직접데이타입력!$E67="18",직접데이타입력!$K67," ")," ")</f>
        <v xml:space="preserve"> </v>
      </c>
      <c r="T62" s="29" t="str">
        <f>IF(직접데이타입력!$M67=1,IF(직접데이타입력!$E67="19",직접데이타입력!$K67," ")," ")</f>
        <v xml:space="preserve"> </v>
      </c>
    </row>
    <row r="63" spans="1:20" ht="11.25" customHeight="1">
      <c r="A63" s="29">
        <f t="shared" si="0"/>
        <v>62</v>
      </c>
      <c r="B63" s="29" t="str">
        <f>IF(직접데이타입력!$M68=1,IF(직접데이타입력!$E68="1",직접데이타입력!$K68," ")," ")</f>
        <v xml:space="preserve"> </v>
      </c>
      <c r="C63" s="29" t="str">
        <f>IF(직접데이타입력!$M68=1,IF(직접데이타입력!$E68="2",직접데이타입력!$K68," ")," ")</f>
        <v xml:space="preserve"> </v>
      </c>
      <c r="D63" s="29" t="str">
        <f>IF(직접데이타입력!$M68=1,IF(직접데이타입력!$E68="3",직접데이타입력!$K68," ")," ")</f>
        <v xml:space="preserve"> </v>
      </c>
      <c r="E63" s="29" t="str">
        <f>IF(직접데이타입력!$M68=1,IF(직접데이타입력!$E68="4",직접데이타입력!$K68," ")," ")</f>
        <v xml:space="preserve"> </v>
      </c>
      <c r="F63" s="29" t="str">
        <f>IF(직접데이타입력!$M68=1,IF(직접데이타입력!$E68="5",직접데이타입력!$K68," ")," ")</f>
        <v xml:space="preserve"> </v>
      </c>
      <c r="G63" s="29" t="str">
        <f>IF(직접데이타입력!$M68=1,IF(직접데이타입력!$E68="6",직접데이타입력!$K68," ")," ")</f>
        <v xml:space="preserve"> </v>
      </c>
      <c r="H63" s="29" t="str">
        <f>IF(직접데이타입력!$M68=1,IF(직접데이타입력!$E68="7",직접데이타입력!$K68," ")," ")</f>
        <v xml:space="preserve"> </v>
      </c>
      <c r="I63" s="29" t="str">
        <f>IF(직접데이타입력!$M68=1,IF(직접데이타입력!$E68="8",직접데이타입력!$K68," ")," ")</f>
        <v xml:space="preserve"> </v>
      </c>
      <c r="J63" s="29" t="str">
        <f>IF(직접데이타입력!$M68=1,IF(직접데이타입력!$E68="9",직접데이타입력!$K68," ")," ")</f>
        <v xml:space="preserve"> </v>
      </c>
      <c r="K63" s="29" t="str">
        <f>IF(직접데이타입력!$M68=1,IF(직접데이타입력!$E68="10",직접데이타입력!$K68," ")," ")</f>
        <v xml:space="preserve"> </v>
      </c>
      <c r="L63" s="29" t="str">
        <f>IF(직접데이타입력!$M68=1,IF(직접데이타입력!$E68="11",직접데이타입력!$K68," ")," ")</f>
        <v xml:space="preserve"> </v>
      </c>
      <c r="M63" s="29" t="str">
        <f>IF(직접데이타입력!$M68=1,IF(직접데이타입력!$E68="12",직접데이타입력!$K68," ")," ")</f>
        <v xml:space="preserve"> </v>
      </c>
      <c r="N63" s="29" t="str">
        <f>IF(직접데이타입력!$M68=1,IF(직접데이타입력!$E68="13",직접데이타입력!$K68," ")," ")</f>
        <v xml:space="preserve"> </v>
      </c>
      <c r="O63" s="29" t="str">
        <f>IF(직접데이타입력!$M68=1,IF(직접데이타입력!$E68="14",직접데이타입력!$K68," ")," ")</f>
        <v xml:space="preserve"> </v>
      </c>
      <c r="P63" s="29" t="str">
        <f>IF(직접데이타입력!$M68=1,IF(직접데이타입력!$E68="15",직접데이타입력!$K68," ")," ")</f>
        <v xml:space="preserve"> </v>
      </c>
      <c r="Q63" s="29" t="str">
        <f>IF(직접데이타입력!$M68=1,IF(직접데이타입력!$E68="16",직접데이타입력!$K68," ")," ")</f>
        <v xml:space="preserve"> </v>
      </c>
      <c r="R63" s="29" t="str">
        <f>IF(직접데이타입력!$M68=1,IF(직접데이타입력!$E68="17",직접데이타입력!$K68," ")," ")</f>
        <v xml:space="preserve"> </v>
      </c>
      <c r="S63" s="29" t="str">
        <f>IF(직접데이타입력!$M68=1,IF(직접데이타입력!$E68="18",직접데이타입력!$K68," ")," ")</f>
        <v xml:space="preserve"> </v>
      </c>
      <c r="T63" s="29" t="str">
        <f>IF(직접데이타입력!$M68=1,IF(직접데이타입력!$E68="19",직접데이타입력!$K68," ")," ")</f>
        <v xml:space="preserve"> </v>
      </c>
    </row>
    <row r="64" spans="1:20" ht="11.25" customHeight="1">
      <c r="A64" s="29">
        <f t="shared" si="0"/>
        <v>63</v>
      </c>
      <c r="B64" s="29" t="str">
        <f>IF(직접데이타입력!$M69=1,IF(직접데이타입력!$E69="1",직접데이타입력!$K69," ")," ")</f>
        <v xml:space="preserve"> </v>
      </c>
      <c r="C64" s="29" t="str">
        <f>IF(직접데이타입력!$M69=1,IF(직접데이타입력!$E69="2",직접데이타입력!$K69," ")," ")</f>
        <v xml:space="preserve"> </v>
      </c>
      <c r="D64" s="29" t="str">
        <f>IF(직접데이타입력!$M69=1,IF(직접데이타입력!$E69="3",직접데이타입력!$K69," ")," ")</f>
        <v xml:space="preserve"> </v>
      </c>
      <c r="E64" s="29" t="str">
        <f>IF(직접데이타입력!$M69=1,IF(직접데이타입력!$E69="4",직접데이타입력!$K69," ")," ")</f>
        <v xml:space="preserve"> </v>
      </c>
      <c r="F64" s="29" t="str">
        <f>IF(직접데이타입력!$M69=1,IF(직접데이타입력!$E69="5",직접데이타입력!$K69," ")," ")</f>
        <v xml:space="preserve"> </v>
      </c>
      <c r="G64" s="29" t="str">
        <f>IF(직접데이타입력!$M69=1,IF(직접데이타입력!$E69="6",직접데이타입력!$K69," ")," ")</f>
        <v xml:space="preserve"> </v>
      </c>
      <c r="H64" s="29" t="str">
        <f>IF(직접데이타입력!$M69=1,IF(직접데이타입력!$E69="7",직접데이타입력!$K69," ")," ")</f>
        <v xml:space="preserve"> </v>
      </c>
      <c r="I64" s="29" t="str">
        <f>IF(직접데이타입력!$M69=1,IF(직접데이타입력!$E69="8",직접데이타입력!$K69," ")," ")</f>
        <v xml:space="preserve"> </v>
      </c>
      <c r="J64" s="29" t="str">
        <f>IF(직접데이타입력!$M69=1,IF(직접데이타입력!$E69="9",직접데이타입력!$K69," ")," ")</f>
        <v xml:space="preserve"> </v>
      </c>
      <c r="K64" s="29" t="str">
        <f>IF(직접데이타입력!$M69=1,IF(직접데이타입력!$E69="10",직접데이타입력!$K69," ")," ")</f>
        <v xml:space="preserve"> </v>
      </c>
      <c r="L64" s="29" t="str">
        <f>IF(직접데이타입력!$M69=1,IF(직접데이타입력!$E69="11",직접데이타입력!$K69," ")," ")</f>
        <v xml:space="preserve"> </v>
      </c>
      <c r="M64" s="29" t="str">
        <f>IF(직접데이타입력!$M69=1,IF(직접데이타입력!$E69="12",직접데이타입력!$K69," ")," ")</f>
        <v xml:space="preserve"> </v>
      </c>
      <c r="N64" s="29" t="str">
        <f>IF(직접데이타입력!$M69=1,IF(직접데이타입력!$E69="13",직접데이타입력!$K69," ")," ")</f>
        <v xml:space="preserve"> </v>
      </c>
      <c r="O64" s="29" t="str">
        <f>IF(직접데이타입력!$M69=1,IF(직접데이타입력!$E69="14",직접데이타입력!$K69," ")," ")</f>
        <v xml:space="preserve"> </v>
      </c>
      <c r="P64" s="29" t="str">
        <f>IF(직접데이타입력!$M69=1,IF(직접데이타입력!$E69="15",직접데이타입력!$K69," ")," ")</f>
        <v xml:space="preserve"> </v>
      </c>
      <c r="Q64" s="29" t="str">
        <f>IF(직접데이타입력!$M69=1,IF(직접데이타입력!$E69="16",직접데이타입력!$K69," ")," ")</f>
        <v xml:space="preserve"> </v>
      </c>
      <c r="R64" s="29" t="str">
        <f>IF(직접데이타입력!$M69=1,IF(직접데이타입력!$E69="17",직접데이타입력!$K69," ")," ")</f>
        <v xml:space="preserve"> </v>
      </c>
      <c r="S64" s="29" t="str">
        <f>IF(직접데이타입력!$M69=1,IF(직접데이타입력!$E69="18",직접데이타입력!$K69," ")," ")</f>
        <v xml:space="preserve"> </v>
      </c>
      <c r="T64" s="29" t="str">
        <f>IF(직접데이타입력!$M69=1,IF(직접데이타입력!$E69="19",직접데이타입력!$K69," ")," ")</f>
        <v xml:space="preserve"> </v>
      </c>
    </row>
    <row r="65" spans="1:20" ht="11.25" customHeight="1">
      <c r="A65" s="29">
        <f t="shared" si="0"/>
        <v>64</v>
      </c>
      <c r="B65" s="29" t="str">
        <f>IF(직접데이타입력!$M70=1,IF(직접데이타입력!$E70="1",직접데이타입력!$K70," ")," ")</f>
        <v xml:space="preserve"> </v>
      </c>
      <c r="C65" s="29" t="str">
        <f>IF(직접데이타입력!$M70=1,IF(직접데이타입력!$E70="2",직접데이타입력!$K70," ")," ")</f>
        <v xml:space="preserve"> </v>
      </c>
      <c r="D65" s="29" t="str">
        <f>IF(직접데이타입력!$M70=1,IF(직접데이타입력!$E70="3",직접데이타입력!$K70," ")," ")</f>
        <v xml:space="preserve"> </v>
      </c>
      <c r="E65" s="29" t="str">
        <f>IF(직접데이타입력!$M70=1,IF(직접데이타입력!$E70="4",직접데이타입력!$K70," ")," ")</f>
        <v xml:space="preserve"> </v>
      </c>
      <c r="F65" s="29" t="str">
        <f>IF(직접데이타입력!$M70=1,IF(직접데이타입력!$E70="5",직접데이타입력!$K70," ")," ")</f>
        <v xml:space="preserve"> </v>
      </c>
      <c r="G65" s="29" t="str">
        <f>IF(직접데이타입력!$M70=1,IF(직접데이타입력!$E70="6",직접데이타입력!$K70," ")," ")</f>
        <v xml:space="preserve"> </v>
      </c>
      <c r="H65" s="29" t="str">
        <f>IF(직접데이타입력!$M70=1,IF(직접데이타입력!$E70="7",직접데이타입력!$K70," ")," ")</f>
        <v xml:space="preserve"> </v>
      </c>
      <c r="I65" s="29" t="str">
        <f>IF(직접데이타입력!$M70=1,IF(직접데이타입력!$E70="8",직접데이타입력!$K70," ")," ")</f>
        <v xml:space="preserve"> </v>
      </c>
      <c r="J65" s="29" t="str">
        <f>IF(직접데이타입력!$M70=1,IF(직접데이타입력!$E70="9",직접데이타입력!$K70," ")," ")</f>
        <v xml:space="preserve"> </v>
      </c>
      <c r="K65" s="29" t="str">
        <f>IF(직접데이타입력!$M70=1,IF(직접데이타입력!$E70="10",직접데이타입력!$K70," ")," ")</f>
        <v xml:space="preserve"> </v>
      </c>
      <c r="L65" s="29" t="str">
        <f>IF(직접데이타입력!$M70=1,IF(직접데이타입력!$E70="11",직접데이타입력!$K70," ")," ")</f>
        <v xml:space="preserve"> </v>
      </c>
      <c r="M65" s="29" t="str">
        <f>IF(직접데이타입력!$M70=1,IF(직접데이타입력!$E70="12",직접데이타입력!$K70," ")," ")</f>
        <v xml:space="preserve"> </v>
      </c>
      <c r="N65" s="29" t="str">
        <f>IF(직접데이타입력!$M70=1,IF(직접데이타입력!$E70="13",직접데이타입력!$K70," ")," ")</f>
        <v xml:space="preserve"> </v>
      </c>
      <c r="O65" s="29" t="str">
        <f>IF(직접데이타입력!$M70=1,IF(직접데이타입력!$E70="14",직접데이타입력!$K70," ")," ")</f>
        <v xml:space="preserve"> </v>
      </c>
      <c r="P65" s="29" t="str">
        <f>IF(직접데이타입력!$M70=1,IF(직접데이타입력!$E70="15",직접데이타입력!$K70," ")," ")</f>
        <v xml:space="preserve"> </v>
      </c>
      <c r="Q65" s="29" t="str">
        <f>IF(직접데이타입력!$M70=1,IF(직접데이타입력!$E70="16",직접데이타입력!$K70," ")," ")</f>
        <v xml:space="preserve"> </v>
      </c>
      <c r="R65" s="29" t="str">
        <f>IF(직접데이타입력!$M70=1,IF(직접데이타입력!$E70="17",직접데이타입력!$K70," ")," ")</f>
        <v xml:space="preserve"> </v>
      </c>
      <c r="S65" s="29" t="str">
        <f>IF(직접데이타입력!$M70=1,IF(직접데이타입력!$E70="18",직접데이타입력!$K70," ")," ")</f>
        <v xml:space="preserve"> </v>
      </c>
      <c r="T65" s="29" t="str">
        <f>IF(직접데이타입력!$M70=1,IF(직접데이타입력!$E70="19",직접데이타입력!$K70," ")," ")</f>
        <v xml:space="preserve"> </v>
      </c>
    </row>
    <row r="66" spans="1:20" ht="11.25" customHeight="1">
      <c r="A66" s="29">
        <f t="shared" si="0"/>
        <v>65</v>
      </c>
      <c r="B66" s="29" t="str">
        <f>IF(직접데이타입력!$M71=1,IF(직접데이타입력!$E71="1",직접데이타입력!$K71," ")," ")</f>
        <v xml:space="preserve"> </v>
      </c>
      <c r="C66" s="29" t="str">
        <f>IF(직접데이타입력!$M71=1,IF(직접데이타입력!$E71="2",직접데이타입력!$K71," ")," ")</f>
        <v xml:space="preserve"> </v>
      </c>
      <c r="D66" s="29" t="str">
        <f>IF(직접데이타입력!$M71=1,IF(직접데이타입력!$E71="3",직접데이타입력!$K71," ")," ")</f>
        <v xml:space="preserve"> </v>
      </c>
      <c r="E66" s="29" t="str">
        <f>IF(직접데이타입력!$M71=1,IF(직접데이타입력!$E71="4",직접데이타입력!$K71," ")," ")</f>
        <v xml:space="preserve"> </v>
      </c>
      <c r="F66" s="29" t="str">
        <f>IF(직접데이타입력!$M71=1,IF(직접데이타입력!$E71="5",직접데이타입력!$K71," ")," ")</f>
        <v xml:space="preserve"> </v>
      </c>
      <c r="G66" s="29" t="str">
        <f>IF(직접데이타입력!$M71=1,IF(직접데이타입력!$E71="6",직접데이타입력!$K71," ")," ")</f>
        <v xml:space="preserve"> </v>
      </c>
      <c r="H66" s="29" t="str">
        <f>IF(직접데이타입력!$M71=1,IF(직접데이타입력!$E71="7",직접데이타입력!$K71," ")," ")</f>
        <v xml:space="preserve"> </v>
      </c>
      <c r="I66" s="29" t="str">
        <f>IF(직접데이타입력!$M71=1,IF(직접데이타입력!$E71="8",직접데이타입력!$K71," ")," ")</f>
        <v xml:space="preserve"> </v>
      </c>
      <c r="J66" s="29" t="str">
        <f>IF(직접데이타입력!$M71=1,IF(직접데이타입력!$E71="9",직접데이타입력!$K71," ")," ")</f>
        <v xml:space="preserve"> </v>
      </c>
      <c r="K66" s="29" t="str">
        <f>IF(직접데이타입력!$M71=1,IF(직접데이타입력!$E71="10",직접데이타입력!$K71," ")," ")</f>
        <v xml:space="preserve"> </v>
      </c>
      <c r="L66" s="29" t="str">
        <f>IF(직접데이타입력!$M71=1,IF(직접데이타입력!$E71="11",직접데이타입력!$K71," ")," ")</f>
        <v xml:space="preserve"> </v>
      </c>
      <c r="M66" s="29" t="str">
        <f>IF(직접데이타입력!$M71=1,IF(직접데이타입력!$E71="12",직접데이타입력!$K71," ")," ")</f>
        <v xml:space="preserve"> </v>
      </c>
      <c r="N66" s="29" t="str">
        <f>IF(직접데이타입력!$M71=1,IF(직접데이타입력!$E71="13",직접데이타입력!$K71," ")," ")</f>
        <v xml:space="preserve"> </v>
      </c>
      <c r="O66" s="29" t="str">
        <f>IF(직접데이타입력!$M71=1,IF(직접데이타입력!$E71="14",직접데이타입력!$K71," ")," ")</f>
        <v xml:space="preserve"> </v>
      </c>
      <c r="P66" s="29" t="str">
        <f>IF(직접데이타입력!$M71=1,IF(직접데이타입력!$E71="15",직접데이타입력!$K71," ")," ")</f>
        <v xml:space="preserve"> </v>
      </c>
      <c r="Q66" s="29" t="str">
        <f>IF(직접데이타입력!$M71=1,IF(직접데이타입력!$E71="16",직접데이타입력!$K71," ")," ")</f>
        <v xml:space="preserve"> </v>
      </c>
      <c r="R66" s="29" t="str">
        <f>IF(직접데이타입력!$M71=1,IF(직접데이타입력!$E71="17",직접데이타입력!$K71," ")," ")</f>
        <v xml:space="preserve"> </v>
      </c>
      <c r="S66" s="29" t="str">
        <f>IF(직접데이타입력!$M71=1,IF(직접데이타입력!$E71="18",직접데이타입력!$K71," ")," ")</f>
        <v xml:space="preserve"> </v>
      </c>
      <c r="T66" s="29" t="str">
        <f>IF(직접데이타입력!$M71=1,IF(직접데이타입력!$E71="19",직접데이타입력!$K71," ")," ")</f>
        <v xml:space="preserve"> </v>
      </c>
    </row>
    <row r="67" spans="1:20" ht="11.25" customHeight="1">
      <c r="A67" s="29">
        <f t="shared" ref="A67:A130" si="1">ROW()-1</f>
        <v>66</v>
      </c>
      <c r="B67" s="29" t="str">
        <f>IF(직접데이타입력!$M72=1,IF(직접데이타입력!$E72="1",직접데이타입력!$K72," ")," ")</f>
        <v xml:space="preserve"> </v>
      </c>
      <c r="C67" s="29" t="str">
        <f>IF(직접데이타입력!$M72=1,IF(직접데이타입력!$E72="2",직접데이타입력!$K72," ")," ")</f>
        <v xml:space="preserve"> </v>
      </c>
      <c r="D67" s="29" t="str">
        <f>IF(직접데이타입력!$M72=1,IF(직접데이타입력!$E72="3",직접데이타입력!$K72," ")," ")</f>
        <v xml:space="preserve"> </v>
      </c>
      <c r="E67" s="29" t="str">
        <f>IF(직접데이타입력!$M72=1,IF(직접데이타입력!$E72="4",직접데이타입력!$K72," ")," ")</f>
        <v xml:space="preserve"> </v>
      </c>
      <c r="F67" s="29" t="str">
        <f>IF(직접데이타입력!$M72=1,IF(직접데이타입력!$E72="5",직접데이타입력!$K72," ")," ")</f>
        <v xml:space="preserve"> </v>
      </c>
      <c r="G67" s="29" t="str">
        <f>IF(직접데이타입력!$M72=1,IF(직접데이타입력!$E72="6",직접데이타입력!$K72," ")," ")</f>
        <v xml:space="preserve"> </v>
      </c>
      <c r="H67" s="29" t="str">
        <f>IF(직접데이타입력!$M72=1,IF(직접데이타입력!$E72="7",직접데이타입력!$K72," ")," ")</f>
        <v xml:space="preserve"> </v>
      </c>
      <c r="I67" s="29" t="str">
        <f>IF(직접데이타입력!$M72=1,IF(직접데이타입력!$E72="8",직접데이타입력!$K72," ")," ")</f>
        <v xml:space="preserve"> </v>
      </c>
      <c r="J67" s="29" t="str">
        <f>IF(직접데이타입력!$M72=1,IF(직접데이타입력!$E72="9",직접데이타입력!$K72," ")," ")</f>
        <v xml:space="preserve"> </v>
      </c>
      <c r="K67" s="29" t="str">
        <f>IF(직접데이타입력!$M72=1,IF(직접데이타입력!$E72="10",직접데이타입력!$K72," ")," ")</f>
        <v xml:space="preserve"> </v>
      </c>
      <c r="L67" s="29" t="str">
        <f>IF(직접데이타입력!$M72=1,IF(직접데이타입력!$E72="11",직접데이타입력!$K72," ")," ")</f>
        <v xml:space="preserve"> </v>
      </c>
      <c r="M67" s="29" t="str">
        <f>IF(직접데이타입력!$M72=1,IF(직접데이타입력!$E72="12",직접데이타입력!$K72," ")," ")</f>
        <v xml:space="preserve"> </v>
      </c>
      <c r="N67" s="29" t="str">
        <f>IF(직접데이타입력!$M72=1,IF(직접데이타입력!$E72="13",직접데이타입력!$K72," ")," ")</f>
        <v xml:space="preserve"> </v>
      </c>
      <c r="O67" s="29" t="str">
        <f>IF(직접데이타입력!$M72=1,IF(직접데이타입력!$E72="14",직접데이타입력!$K72," ")," ")</f>
        <v xml:space="preserve"> </v>
      </c>
      <c r="P67" s="29" t="str">
        <f>IF(직접데이타입력!$M72=1,IF(직접데이타입력!$E72="15",직접데이타입력!$K72," ")," ")</f>
        <v xml:space="preserve"> </v>
      </c>
      <c r="Q67" s="29" t="str">
        <f>IF(직접데이타입력!$M72=1,IF(직접데이타입력!$E72="16",직접데이타입력!$K72," ")," ")</f>
        <v xml:space="preserve"> </v>
      </c>
      <c r="R67" s="29" t="str">
        <f>IF(직접데이타입력!$M72=1,IF(직접데이타입력!$E72="17",직접데이타입력!$K72," ")," ")</f>
        <v xml:space="preserve"> </v>
      </c>
      <c r="S67" s="29" t="str">
        <f>IF(직접데이타입력!$M72=1,IF(직접데이타입력!$E72="18",직접데이타입력!$K72," ")," ")</f>
        <v xml:space="preserve"> </v>
      </c>
      <c r="T67" s="29" t="str">
        <f>IF(직접데이타입력!$M72=1,IF(직접데이타입력!$E72="19",직접데이타입력!$K72," ")," ")</f>
        <v xml:space="preserve"> </v>
      </c>
    </row>
    <row r="68" spans="1:20" ht="11.25" customHeight="1">
      <c r="A68" s="29">
        <f t="shared" si="1"/>
        <v>67</v>
      </c>
      <c r="B68" s="29" t="str">
        <f>IF(직접데이타입력!$M73=1,IF(직접데이타입력!$E73="1",직접데이타입력!$K73," ")," ")</f>
        <v xml:space="preserve"> </v>
      </c>
      <c r="C68" s="29" t="str">
        <f>IF(직접데이타입력!$M73=1,IF(직접데이타입력!$E73="2",직접데이타입력!$K73," ")," ")</f>
        <v xml:space="preserve"> </v>
      </c>
      <c r="D68" s="29" t="str">
        <f>IF(직접데이타입력!$M73=1,IF(직접데이타입력!$E73="3",직접데이타입력!$K73," ")," ")</f>
        <v xml:space="preserve"> </v>
      </c>
      <c r="E68" s="29" t="str">
        <f>IF(직접데이타입력!$M73=1,IF(직접데이타입력!$E73="4",직접데이타입력!$K73," ")," ")</f>
        <v xml:space="preserve"> </v>
      </c>
      <c r="F68" s="29" t="str">
        <f>IF(직접데이타입력!$M73=1,IF(직접데이타입력!$E73="5",직접데이타입력!$K73," ")," ")</f>
        <v xml:space="preserve"> </v>
      </c>
      <c r="G68" s="29" t="str">
        <f>IF(직접데이타입력!$M73=1,IF(직접데이타입력!$E73="6",직접데이타입력!$K73," ")," ")</f>
        <v xml:space="preserve"> </v>
      </c>
      <c r="H68" s="29" t="str">
        <f>IF(직접데이타입력!$M73=1,IF(직접데이타입력!$E73="7",직접데이타입력!$K73," ")," ")</f>
        <v xml:space="preserve"> </v>
      </c>
      <c r="I68" s="29" t="str">
        <f>IF(직접데이타입력!$M73=1,IF(직접데이타입력!$E73="8",직접데이타입력!$K73," ")," ")</f>
        <v xml:space="preserve"> </v>
      </c>
      <c r="J68" s="29" t="str">
        <f>IF(직접데이타입력!$M73=1,IF(직접데이타입력!$E73="9",직접데이타입력!$K73," ")," ")</f>
        <v xml:space="preserve"> </v>
      </c>
      <c r="K68" s="29" t="str">
        <f>IF(직접데이타입력!$M73=1,IF(직접데이타입력!$E73="10",직접데이타입력!$K73," ")," ")</f>
        <v xml:space="preserve"> </v>
      </c>
      <c r="L68" s="29" t="str">
        <f>IF(직접데이타입력!$M73=1,IF(직접데이타입력!$E73="11",직접데이타입력!$K73," ")," ")</f>
        <v xml:space="preserve"> </v>
      </c>
      <c r="M68" s="29" t="str">
        <f>IF(직접데이타입력!$M73=1,IF(직접데이타입력!$E73="12",직접데이타입력!$K73," ")," ")</f>
        <v xml:space="preserve"> </v>
      </c>
      <c r="N68" s="29" t="str">
        <f>IF(직접데이타입력!$M73=1,IF(직접데이타입력!$E73="13",직접데이타입력!$K73," ")," ")</f>
        <v xml:space="preserve"> </v>
      </c>
      <c r="O68" s="29" t="str">
        <f>IF(직접데이타입력!$M73=1,IF(직접데이타입력!$E73="14",직접데이타입력!$K73," ")," ")</f>
        <v xml:space="preserve"> </v>
      </c>
      <c r="P68" s="29" t="str">
        <f>IF(직접데이타입력!$M73=1,IF(직접데이타입력!$E73="15",직접데이타입력!$K73," ")," ")</f>
        <v xml:space="preserve"> </v>
      </c>
      <c r="Q68" s="29" t="str">
        <f>IF(직접데이타입력!$M73=1,IF(직접데이타입력!$E73="16",직접데이타입력!$K73," ")," ")</f>
        <v xml:space="preserve"> </v>
      </c>
      <c r="R68" s="29" t="str">
        <f>IF(직접데이타입력!$M73=1,IF(직접데이타입력!$E73="17",직접데이타입력!$K73," ")," ")</f>
        <v xml:space="preserve"> </v>
      </c>
      <c r="S68" s="29" t="str">
        <f>IF(직접데이타입력!$M73=1,IF(직접데이타입력!$E73="18",직접데이타입력!$K73," ")," ")</f>
        <v xml:space="preserve"> </v>
      </c>
      <c r="T68" s="29" t="str">
        <f>IF(직접데이타입력!$M73=1,IF(직접데이타입력!$E73="19",직접데이타입력!$K73," ")," ")</f>
        <v xml:space="preserve"> </v>
      </c>
    </row>
    <row r="69" spans="1:20" ht="11.25" customHeight="1">
      <c r="A69" s="29">
        <f t="shared" si="1"/>
        <v>68</v>
      </c>
      <c r="B69" s="29" t="str">
        <f>IF(직접데이타입력!$M74=1,IF(직접데이타입력!$E74="1",직접데이타입력!$K74," ")," ")</f>
        <v xml:space="preserve"> </v>
      </c>
      <c r="C69" s="29" t="str">
        <f>IF(직접데이타입력!$M74=1,IF(직접데이타입력!$E74="2",직접데이타입력!$K74," ")," ")</f>
        <v xml:space="preserve"> </v>
      </c>
      <c r="D69" s="29" t="str">
        <f>IF(직접데이타입력!$M74=1,IF(직접데이타입력!$E74="3",직접데이타입력!$K74," ")," ")</f>
        <v xml:space="preserve"> </v>
      </c>
      <c r="E69" s="29" t="str">
        <f>IF(직접데이타입력!$M74=1,IF(직접데이타입력!$E74="4",직접데이타입력!$K74," ")," ")</f>
        <v xml:space="preserve"> </v>
      </c>
      <c r="F69" s="29" t="str">
        <f>IF(직접데이타입력!$M74=1,IF(직접데이타입력!$E74="5",직접데이타입력!$K74," ")," ")</f>
        <v xml:space="preserve"> </v>
      </c>
      <c r="G69" s="29" t="str">
        <f>IF(직접데이타입력!$M74=1,IF(직접데이타입력!$E74="6",직접데이타입력!$K74," ")," ")</f>
        <v xml:space="preserve"> </v>
      </c>
      <c r="H69" s="29" t="str">
        <f>IF(직접데이타입력!$M74=1,IF(직접데이타입력!$E74="7",직접데이타입력!$K74," ")," ")</f>
        <v xml:space="preserve"> </v>
      </c>
      <c r="I69" s="29" t="str">
        <f>IF(직접데이타입력!$M74=1,IF(직접데이타입력!$E74="8",직접데이타입력!$K74," ")," ")</f>
        <v xml:space="preserve"> </v>
      </c>
      <c r="J69" s="29" t="str">
        <f>IF(직접데이타입력!$M74=1,IF(직접데이타입력!$E74="9",직접데이타입력!$K74," ")," ")</f>
        <v xml:space="preserve"> </v>
      </c>
      <c r="K69" s="29" t="str">
        <f>IF(직접데이타입력!$M74=1,IF(직접데이타입력!$E74="10",직접데이타입력!$K74," ")," ")</f>
        <v xml:space="preserve"> </v>
      </c>
      <c r="L69" s="29" t="str">
        <f>IF(직접데이타입력!$M74=1,IF(직접데이타입력!$E74="11",직접데이타입력!$K74," ")," ")</f>
        <v xml:space="preserve"> </v>
      </c>
      <c r="M69" s="29" t="str">
        <f>IF(직접데이타입력!$M74=1,IF(직접데이타입력!$E74="12",직접데이타입력!$K74," ")," ")</f>
        <v xml:space="preserve"> </v>
      </c>
      <c r="N69" s="29" t="str">
        <f>IF(직접데이타입력!$M74=1,IF(직접데이타입력!$E74="13",직접데이타입력!$K74," ")," ")</f>
        <v xml:space="preserve"> </v>
      </c>
      <c r="O69" s="29" t="str">
        <f>IF(직접데이타입력!$M74=1,IF(직접데이타입력!$E74="14",직접데이타입력!$K74," ")," ")</f>
        <v xml:space="preserve"> </v>
      </c>
      <c r="P69" s="29" t="str">
        <f>IF(직접데이타입력!$M74=1,IF(직접데이타입력!$E74="15",직접데이타입력!$K74," ")," ")</f>
        <v xml:space="preserve"> </v>
      </c>
      <c r="Q69" s="29" t="str">
        <f>IF(직접데이타입력!$M74=1,IF(직접데이타입력!$E74="16",직접데이타입력!$K74," ")," ")</f>
        <v xml:space="preserve"> </v>
      </c>
      <c r="R69" s="29" t="str">
        <f>IF(직접데이타입력!$M74=1,IF(직접데이타입력!$E74="17",직접데이타입력!$K74," ")," ")</f>
        <v xml:space="preserve"> </v>
      </c>
      <c r="S69" s="29" t="str">
        <f>IF(직접데이타입력!$M74=1,IF(직접데이타입력!$E74="18",직접데이타입력!$K74," ")," ")</f>
        <v xml:space="preserve"> </v>
      </c>
      <c r="T69" s="29" t="str">
        <f>IF(직접데이타입력!$M74=1,IF(직접데이타입력!$E74="19",직접데이타입력!$K74," ")," ")</f>
        <v xml:space="preserve"> </v>
      </c>
    </row>
    <row r="70" spans="1:20" ht="11.25" customHeight="1">
      <c r="A70" s="29">
        <f t="shared" si="1"/>
        <v>69</v>
      </c>
      <c r="B70" s="29" t="str">
        <f>IF(직접데이타입력!$M75=1,IF(직접데이타입력!$E75="1",직접데이타입력!$K75," ")," ")</f>
        <v xml:space="preserve"> </v>
      </c>
      <c r="C70" s="29" t="str">
        <f>IF(직접데이타입력!$M75=1,IF(직접데이타입력!$E75="2",직접데이타입력!$K75," ")," ")</f>
        <v xml:space="preserve"> </v>
      </c>
      <c r="D70" s="29" t="str">
        <f>IF(직접데이타입력!$M75=1,IF(직접데이타입력!$E75="3",직접데이타입력!$K75," ")," ")</f>
        <v xml:space="preserve"> </v>
      </c>
      <c r="E70" s="29" t="str">
        <f>IF(직접데이타입력!$M75=1,IF(직접데이타입력!$E75="4",직접데이타입력!$K75," ")," ")</f>
        <v xml:space="preserve"> </v>
      </c>
      <c r="F70" s="29" t="str">
        <f>IF(직접데이타입력!$M75=1,IF(직접데이타입력!$E75="5",직접데이타입력!$K75," ")," ")</f>
        <v xml:space="preserve"> </v>
      </c>
      <c r="G70" s="29" t="str">
        <f>IF(직접데이타입력!$M75=1,IF(직접데이타입력!$E75="6",직접데이타입력!$K75," ")," ")</f>
        <v xml:space="preserve"> </v>
      </c>
      <c r="H70" s="29" t="str">
        <f>IF(직접데이타입력!$M75=1,IF(직접데이타입력!$E75="7",직접데이타입력!$K75," ")," ")</f>
        <v xml:space="preserve"> </v>
      </c>
      <c r="I70" s="29" t="str">
        <f>IF(직접데이타입력!$M75=1,IF(직접데이타입력!$E75="8",직접데이타입력!$K75," ")," ")</f>
        <v xml:space="preserve"> </v>
      </c>
      <c r="J70" s="29" t="str">
        <f>IF(직접데이타입력!$M75=1,IF(직접데이타입력!$E75="9",직접데이타입력!$K75," ")," ")</f>
        <v xml:space="preserve"> </v>
      </c>
      <c r="K70" s="29" t="str">
        <f>IF(직접데이타입력!$M75=1,IF(직접데이타입력!$E75="10",직접데이타입력!$K75," ")," ")</f>
        <v xml:space="preserve"> </v>
      </c>
      <c r="L70" s="29" t="str">
        <f>IF(직접데이타입력!$M75=1,IF(직접데이타입력!$E75="11",직접데이타입력!$K75," ")," ")</f>
        <v xml:space="preserve"> </v>
      </c>
      <c r="M70" s="29" t="str">
        <f>IF(직접데이타입력!$M75=1,IF(직접데이타입력!$E75="12",직접데이타입력!$K75," ")," ")</f>
        <v xml:space="preserve"> </v>
      </c>
      <c r="N70" s="29" t="str">
        <f>IF(직접데이타입력!$M75=1,IF(직접데이타입력!$E75="13",직접데이타입력!$K75," ")," ")</f>
        <v xml:space="preserve"> </v>
      </c>
      <c r="O70" s="29" t="str">
        <f>IF(직접데이타입력!$M75=1,IF(직접데이타입력!$E75="14",직접데이타입력!$K75," ")," ")</f>
        <v xml:space="preserve"> </v>
      </c>
      <c r="P70" s="29" t="str">
        <f>IF(직접데이타입력!$M75=1,IF(직접데이타입력!$E75="15",직접데이타입력!$K75," ")," ")</f>
        <v xml:space="preserve"> </v>
      </c>
      <c r="Q70" s="29" t="str">
        <f>IF(직접데이타입력!$M75=1,IF(직접데이타입력!$E75="16",직접데이타입력!$K75," ")," ")</f>
        <v xml:space="preserve"> </v>
      </c>
      <c r="R70" s="29" t="str">
        <f>IF(직접데이타입력!$M75=1,IF(직접데이타입력!$E75="17",직접데이타입력!$K75," ")," ")</f>
        <v xml:space="preserve"> </v>
      </c>
      <c r="S70" s="29" t="str">
        <f>IF(직접데이타입력!$M75=1,IF(직접데이타입력!$E75="18",직접데이타입력!$K75," ")," ")</f>
        <v xml:space="preserve"> </v>
      </c>
      <c r="T70" s="29" t="str">
        <f>IF(직접데이타입력!$M75=1,IF(직접데이타입력!$E75="19",직접데이타입력!$K75," ")," ")</f>
        <v xml:space="preserve"> </v>
      </c>
    </row>
    <row r="71" spans="1:20" ht="11.25" customHeight="1">
      <c r="A71" s="29">
        <f t="shared" si="1"/>
        <v>70</v>
      </c>
      <c r="B71" s="29" t="str">
        <f>IF(직접데이타입력!$M76=1,IF(직접데이타입력!$E76="1",직접데이타입력!$K76," ")," ")</f>
        <v xml:space="preserve"> </v>
      </c>
      <c r="C71" s="29" t="str">
        <f>IF(직접데이타입력!$M76=1,IF(직접데이타입력!$E76="2",직접데이타입력!$K76," ")," ")</f>
        <v xml:space="preserve"> </v>
      </c>
      <c r="D71" s="29" t="str">
        <f>IF(직접데이타입력!$M76=1,IF(직접데이타입력!$E76="3",직접데이타입력!$K76," ")," ")</f>
        <v xml:space="preserve"> </v>
      </c>
      <c r="E71" s="29" t="str">
        <f>IF(직접데이타입력!$M76=1,IF(직접데이타입력!$E76="4",직접데이타입력!$K76," ")," ")</f>
        <v xml:space="preserve"> </v>
      </c>
      <c r="F71" s="29" t="str">
        <f>IF(직접데이타입력!$M76=1,IF(직접데이타입력!$E76="5",직접데이타입력!$K76," ")," ")</f>
        <v xml:space="preserve"> </v>
      </c>
      <c r="G71" s="29" t="str">
        <f>IF(직접데이타입력!$M76=1,IF(직접데이타입력!$E76="6",직접데이타입력!$K76," ")," ")</f>
        <v xml:space="preserve"> </v>
      </c>
      <c r="H71" s="29" t="str">
        <f>IF(직접데이타입력!$M76=1,IF(직접데이타입력!$E76="7",직접데이타입력!$K76," ")," ")</f>
        <v xml:space="preserve"> </v>
      </c>
      <c r="I71" s="29" t="str">
        <f>IF(직접데이타입력!$M76=1,IF(직접데이타입력!$E76="8",직접데이타입력!$K76," ")," ")</f>
        <v xml:space="preserve"> </v>
      </c>
      <c r="J71" s="29" t="str">
        <f>IF(직접데이타입력!$M76=1,IF(직접데이타입력!$E76="9",직접데이타입력!$K76," ")," ")</f>
        <v xml:space="preserve"> </v>
      </c>
      <c r="K71" s="29" t="str">
        <f>IF(직접데이타입력!$M76=1,IF(직접데이타입력!$E76="10",직접데이타입력!$K76," ")," ")</f>
        <v xml:space="preserve"> </v>
      </c>
      <c r="L71" s="29" t="str">
        <f>IF(직접데이타입력!$M76=1,IF(직접데이타입력!$E76="11",직접데이타입력!$K76," ")," ")</f>
        <v xml:space="preserve"> </v>
      </c>
      <c r="M71" s="29" t="str">
        <f>IF(직접데이타입력!$M76=1,IF(직접데이타입력!$E76="12",직접데이타입력!$K76," ")," ")</f>
        <v xml:space="preserve"> </v>
      </c>
      <c r="N71" s="29" t="str">
        <f>IF(직접데이타입력!$M76=1,IF(직접데이타입력!$E76="13",직접데이타입력!$K76," ")," ")</f>
        <v xml:space="preserve"> </v>
      </c>
      <c r="O71" s="29" t="str">
        <f>IF(직접데이타입력!$M76=1,IF(직접데이타입력!$E76="14",직접데이타입력!$K76," ")," ")</f>
        <v xml:space="preserve"> </v>
      </c>
      <c r="P71" s="29" t="str">
        <f>IF(직접데이타입력!$M76=1,IF(직접데이타입력!$E76="15",직접데이타입력!$K76," ")," ")</f>
        <v xml:space="preserve"> </v>
      </c>
      <c r="Q71" s="29" t="str">
        <f>IF(직접데이타입력!$M76=1,IF(직접데이타입력!$E76="16",직접데이타입력!$K76," ")," ")</f>
        <v xml:space="preserve"> </v>
      </c>
      <c r="R71" s="29" t="str">
        <f>IF(직접데이타입력!$M76=1,IF(직접데이타입력!$E76="17",직접데이타입력!$K76," ")," ")</f>
        <v xml:space="preserve"> </v>
      </c>
      <c r="S71" s="29" t="str">
        <f>IF(직접데이타입력!$M76=1,IF(직접데이타입력!$E76="18",직접데이타입력!$K76," ")," ")</f>
        <v xml:space="preserve"> </v>
      </c>
      <c r="T71" s="29" t="str">
        <f>IF(직접데이타입력!$M76=1,IF(직접데이타입력!$E76="19",직접데이타입력!$K76," ")," ")</f>
        <v xml:space="preserve"> </v>
      </c>
    </row>
    <row r="72" spans="1:20" ht="11.25" customHeight="1">
      <c r="A72" s="29">
        <f t="shared" si="1"/>
        <v>71</v>
      </c>
      <c r="B72" s="29" t="str">
        <f>IF(직접데이타입력!$M77=1,IF(직접데이타입력!$E77="1",직접데이타입력!$K77," ")," ")</f>
        <v xml:space="preserve"> </v>
      </c>
      <c r="C72" s="29" t="str">
        <f>IF(직접데이타입력!$M77=1,IF(직접데이타입력!$E77="2",직접데이타입력!$K77," ")," ")</f>
        <v xml:space="preserve"> </v>
      </c>
      <c r="D72" s="29" t="str">
        <f>IF(직접데이타입력!$M77=1,IF(직접데이타입력!$E77="3",직접데이타입력!$K77," ")," ")</f>
        <v xml:space="preserve"> </v>
      </c>
      <c r="E72" s="29" t="str">
        <f>IF(직접데이타입력!$M77=1,IF(직접데이타입력!$E77="4",직접데이타입력!$K77," ")," ")</f>
        <v xml:space="preserve"> </v>
      </c>
      <c r="F72" s="29" t="str">
        <f>IF(직접데이타입력!$M77=1,IF(직접데이타입력!$E77="5",직접데이타입력!$K77," ")," ")</f>
        <v xml:space="preserve"> </v>
      </c>
      <c r="G72" s="29" t="str">
        <f>IF(직접데이타입력!$M77=1,IF(직접데이타입력!$E77="6",직접데이타입력!$K77," ")," ")</f>
        <v xml:space="preserve"> </v>
      </c>
      <c r="H72" s="29" t="str">
        <f>IF(직접데이타입력!$M77=1,IF(직접데이타입력!$E77="7",직접데이타입력!$K77," ")," ")</f>
        <v xml:space="preserve"> </v>
      </c>
      <c r="I72" s="29" t="str">
        <f>IF(직접데이타입력!$M77=1,IF(직접데이타입력!$E77="8",직접데이타입력!$K77," ")," ")</f>
        <v xml:space="preserve"> </v>
      </c>
      <c r="J72" s="29" t="str">
        <f>IF(직접데이타입력!$M77=1,IF(직접데이타입력!$E77="9",직접데이타입력!$K77," ")," ")</f>
        <v xml:space="preserve"> </v>
      </c>
      <c r="K72" s="29" t="str">
        <f>IF(직접데이타입력!$M77=1,IF(직접데이타입력!$E77="10",직접데이타입력!$K77," ")," ")</f>
        <v xml:space="preserve"> </v>
      </c>
      <c r="L72" s="29" t="str">
        <f>IF(직접데이타입력!$M77=1,IF(직접데이타입력!$E77="11",직접데이타입력!$K77," ")," ")</f>
        <v xml:space="preserve"> </v>
      </c>
      <c r="M72" s="29" t="str">
        <f>IF(직접데이타입력!$M77=1,IF(직접데이타입력!$E77="12",직접데이타입력!$K77," ")," ")</f>
        <v xml:space="preserve"> </v>
      </c>
      <c r="N72" s="29" t="str">
        <f>IF(직접데이타입력!$M77=1,IF(직접데이타입력!$E77="13",직접데이타입력!$K77," ")," ")</f>
        <v xml:space="preserve"> </v>
      </c>
      <c r="O72" s="29" t="str">
        <f>IF(직접데이타입력!$M77=1,IF(직접데이타입력!$E77="14",직접데이타입력!$K77," ")," ")</f>
        <v xml:space="preserve"> </v>
      </c>
      <c r="P72" s="29" t="str">
        <f>IF(직접데이타입력!$M77=1,IF(직접데이타입력!$E77="15",직접데이타입력!$K77," ")," ")</f>
        <v xml:space="preserve"> </v>
      </c>
      <c r="Q72" s="29" t="str">
        <f>IF(직접데이타입력!$M77=1,IF(직접데이타입력!$E77="16",직접데이타입력!$K77," ")," ")</f>
        <v xml:space="preserve"> </v>
      </c>
      <c r="R72" s="29" t="str">
        <f>IF(직접데이타입력!$M77=1,IF(직접데이타입력!$E77="17",직접데이타입력!$K77," ")," ")</f>
        <v xml:space="preserve"> </v>
      </c>
      <c r="S72" s="29" t="str">
        <f>IF(직접데이타입력!$M77=1,IF(직접데이타입력!$E77="18",직접데이타입력!$K77," ")," ")</f>
        <v xml:space="preserve"> </v>
      </c>
      <c r="T72" s="29" t="str">
        <f>IF(직접데이타입력!$M77=1,IF(직접데이타입력!$E77="19",직접데이타입력!$K77," ")," ")</f>
        <v xml:space="preserve"> </v>
      </c>
    </row>
    <row r="73" spans="1:20" ht="11.25" customHeight="1">
      <c r="A73" s="29">
        <f t="shared" si="1"/>
        <v>72</v>
      </c>
      <c r="B73" s="29" t="str">
        <f>IF(직접데이타입력!$M78=1,IF(직접데이타입력!$E78="1",직접데이타입력!$K78," ")," ")</f>
        <v xml:space="preserve"> </v>
      </c>
      <c r="C73" s="29" t="str">
        <f>IF(직접데이타입력!$M78=1,IF(직접데이타입력!$E78="2",직접데이타입력!$K78," ")," ")</f>
        <v xml:space="preserve"> </v>
      </c>
      <c r="D73" s="29" t="str">
        <f>IF(직접데이타입력!$M78=1,IF(직접데이타입력!$E78="3",직접데이타입력!$K78," ")," ")</f>
        <v xml:space="preserve"> </v>
      </c>
      <c r="E73" s="29" t="str">
        <f>IF(직접데이타입력!$M78=1,IF(직접데이타입력!$E78="4",직접데이타입력!$K78," ")," ")</f>
        <v xml:space="preserve"> </v>
      </c>
      <c r="F73" s="29" t="str">
        <f>IF(직접데이타입력!$M78=1,IF(직접데이타입력!$E78="5",직접데이타입력!$K78," ")," ")</f>
        <v xml:space="preserve"> </v>
      </c>
      <c r="G73" s="29" t="str">
        <f>IF(직접데이타입력!$M78=1,IF(직접데이타입력!$E78="6",직접데이타입력!$K78," ")," ")</f>
        <v xml:space="preserve"> </v>
      </c>
      <c r="H73" s="29" t="str">
        <f>IF(직접데이타입력!$M78=1,IF(직접데이타입력!$E78="7",직접데이타입력!$K78," ")," ")</f>
        <v xml:space="preserve"> </v>
      </c>
      <c r="I73" s="29" t="str">
        <f>IF(직접데이타입력!$M78=1,IF(직접데이타입력!$E78="8",직접데이타입력!$K78," ")," ")</f>
        <v xml:space="preserve"> </v>
      </c>
      <c r="J73" s="29" t="str">
        <f>IF(직접데이타입력!$M78=1,IF(직접데이타입력!$E78="9",직접데이타입력!$K78," ")," ")</f>
        <v xml:space="preserve"> </v>
      </c>
      <c r="K73" s="29" t="str">
        <f>IF(직접데이타입력!$M78=1,IF(직접데이타입력!$E78="10",직접데이타입력!$K78," ")," ")</f>
        <v xml:space="preserve"> </v>
      </c>
      <c r="L73" s="29" t="str">
        <f>IF(직접데이타입력!$M78=1,IF(직접데이타입력!$E78="11",직접데이타입력!$K78," ")," ")</f>
        <v xml:space="preserve"> </v>
      </c>
      <c r="M73" s="29" t="str">
        <f>IF(직접데이타입력!$M78=1,IF(직접데이타입력!$E78="12",직접데이타입력!$K78," ")," ")</f>
        <v xml:space="preserve"> </v>
      </c>
      <c r="N73" s="29" t="str">
        <f>IF(직접데이타입력!$M78=1,IF(직접데이타입력!$E78="13",직접데이타입력!$K78," ")," ")</f>
        <v xml:space="preserve"> </v>
      </c>
      <c r="O73" s="29" t="str">
        <f>IF(직접데이타입력!$M78=1,IF(직접데이타입력!$E78="14",직접데이타입력!$K78," ")," ")</f>
        <v xml:space="preserve"> </v>
      </c>
      <c r="P73" s="29" t="str">
        <f>IF(직접데이타입력!$M78=1,IF(직접데이타입력!$E78="15",직접데이타입력!$K78," ")," ")</f>
        <v xml:space="preserve"> </v>
      </c>
      <c r="Q73" s="29" t="str">
        <f>IF(직접데이타입력!$M78=1,IF(직접데이타입력!$E78="16",직접데이타입력!$K78," ")," ")</f>
        <v xml:space="preserve"> </v>
      </c>
      <c r="R73" s="29" t="str">
        <f>IF(직접데이타입력!$M78=1,IF(직접데이타입력!$E78="17",직접데이타입력!$K78," ")," ")</f>
        <v xml:space="preserve"> </v>
      </c>
      <c r="S73" s="29" t="str">
        <f>IF(직접데이타입력!$M78=1,IF(직접데이타입력!$E78="18",직접데이타입력!$K78," ")," ")</f>
        <v xml:space="preserve"> </v>
      </c>
      <c r="T73" s="29" t="str">
        <f>IF(직접데이타입력!$M78=1,IF(직접데이타입력!$E78="19",직접데이타입력!$K78," ")," ")</f>
        <v xml:space="preserve"> </v>
      </c>
    </row>
    <row r="74" spans="1:20" ht="11.25" customHeight="1">
      <c r="A74" s="29">
        <f t="shared" si="1"/>
        <v>73</v>
      </c>
      <c r="B74" s="29" t="str">
        <f>IF(직접데이타입력!$M79=1,IF(직접데이타입력!$E79="1",직접데이타입력!$K79," ")," ")</f>
        <v xml:space="preserve"> </v>
      </c>
      <c r="C74" s="29" t="str">
        <f>IF(직접데이타입력!$M79=1,IF(직접데이타입력!$E79="2",직접데이타입력!$K79," ")," ")</f>
        <v xml:space="preserve"> </v>
      </c>
      <c r="D74" s="29" t="str">
        <f>IF(직접데이타입력!$M79=1,IF(직접데이타입력!$E79="3",직접데이타입력!$K79," ")," ")</f>
        <v xml:space="preserve"> </v>
      </c>
      <c r="E74" s="29" t="str">
        <f>IF(직접데이타입력!$M79=1,IF(직접데이타입력!$E79="4",직접데이타입력!$K79," ")," ")</f>
        <v xml:space="preserve"> </v>
      </c>
      <c r="F74" s="29" t="str">
        <f>IF(직접데이타입력!$M79=1,IF(직접데이타입력!$E79="5",직접데이타입력!$K79," ")," ")</f>
        <v xml:space="preserve"> </v>
      </c>
      <c r="G74" s="29" t="str">
        <f>IF(직접데이타입력!$M79=1,IF(직접데이타입력!$E79="6",직접데이타입력!$K79," ")," ")</f>
        <v xml:space="preserve"> </v>
      </c>
      <c r="H74" s="29" t="str">
        <f>IF(직접데이타입력!$M79=1,IF(직접데이타입력!$E79="7",직접데이타입력!$K79," ")," ")</f>
        <v xml:space="preserve"> </v>
      </c>
      <c r="I74" s="29" t="str">
        <f>IF(직접데이타입력!$M79=1,IF(직접데이타입력!$E79="8",직접데이타입력!$K79," ")," ")</f>
        <v xml:space="preserve"> </v>
      </c>
      <c r="J74" s="29" t="str">
        <f>IF(직접데이타입력!$M79=1,IF(직접데이타입력!$E79="9",직접데이타입력!$K79," ")," ")</f>
        <v xml:space="preserve"> </v>
      </c>
      <c r="K74" s="29" t="str">
        <f>IF(직접데이타입력!$M79=1,IF(직접데이타입력!$E79="10",직접데이타입력!$K79," ")," ")</f>
        <v xml:space="preserve"> </v>
      </c>
      <c r="L74" s="29" t="str">
        <f>IF(직접데이타입력!$M79=1,IF(직접데이타입력!$E79="11",직접데이타입력!$K79," ")," ")</f>
        <v xml:space="preserve"> </v>
      </c>
      <c r="M74" s="29" t="str">
        <f>IF(직접데이타입력!$M79=1,IF(직접데이타입력!$E79="12",직접데이타입력!$K79," ")," ")</f>
        <v xml:space="preserve"> </v>
      </c>
      <c r="N74" s="29" t="str">
        <f>IF(직접데이타입력!$M79=1,IF(직접데이타입력!$E79="13",직접데이타입력!$K79," ")," ")</f>
        <v xml:space="preserve"> </v>
      </c>
      <c r="O74" s="29" t="str">
        <f>IF(직접데이타입력!$M79=1,IF(직접데이타입력!$E79="14",직접데이타입력!$K79," ")," ")</f>
        <v xml:space="preserve"> </v>
      </c>
      <c r="P74" s="29" t="str">
        <f>IF(직접데이타입력!$M79=1,IF(직접데이타입력!$E79="15",직접데이타입력!$K79," ")," ")</f>
        <v xml:space="preserve"> </v>
      </c>
      <c r="Q74" s="29" t="str">
        <f>IF(직접데이타입력!$M79=1,IF(직접데이타입력!$E79="16",직접데이타입력!$K79," ")," ")</f>
        <v xml:space="preserve"> </v>
      </c>
      <c r="R74" s="29" t="str">
        <f>IF(직접데이타입력!$M79=1,IF(직접데이타입력!$E79="17",직접데이타입력!$K79," ")," ")</f>
        <v xml:space="preserve"> </v>
      </c>
      <c r="S74" s="29" t="str">
        <f>IF(직접데이타입력!$M79=1,IF(직접데이타입력!$E79="18",직접데이타입력!$K79," ")," ")</f>
        <v xml:space="preserve"> </v>
      </c>
      <c r="T74" s="29" t="str">
        <f>IF(직접데이타입력!$M79=1,IF(직접데이타입력!$E79="19",직접데이타입력!$K79," ")," ")</f>
        <v xml:space="preserve"> </v>
      </c>
    </row>
    <row r="75" spans="1:20" ht="11.25" customHeight="1">
      <c r="A75" s="29">
        <f t="shared" si="1"/>
        <v>74</v>
      </c>
      <c r="B75" s="29" t="str">
        <f>IF(직접데이타입력!$M80=1,IF(직접데이타입력!$E80="1",직접데이타입력!$K80," ")," ")</f>
        <v xml:space="preserve"> </v>
      </c>
      <c r="C75" s="29" t="str">
        <f>IF(직접데이타입력!$M80=1,IF(직접데이타입력!$E80="2",직접데이타입력!$K80," ")," ")</f>
        <v xml:space="preserve"> </v>
      </c>
      <c r="D75" s="29" t="str">
        <f>IF(직접데이타입력!$M80=1,IF(직접데이타입력!$E80="3",직접데이타입력!$K80," ")," ")</f>
        <v xml:space="preserve"> </v>
      </c>
      <c r="E75" s="29" t="str">
        <f>IF(직접데이타입력!$M80=1,IF(직접데이타입력!$E80="4",직접데이타입력!$K80," ")," ")</f>
        <v xml:space="preserve"> </v>
      </c>
      <c r="F75" s="29" t="str">
        <f>IF(직접데이타입력!$M80=1,IF(직접데이타입력!$E80="5",직접데이타입력!$K80," ")," ")</f>
        <v xml:space="preserve"> </v>
      </c>
      <c r="G75" s="29" t="str">
        <f>IF(직접데이타입력!$M80=1,IF(직접데이타입력!$E80="6",직접데이타입력!$K80," ")," ")</f>
        <v xml:space="preserve"> </v>
      </c>
      <c r="H75" s="29" t="str">
        <f>IF(직접데이타입력!$M80=1,IF(직접데이타입력!$E80="7",직접데이타입력!$K80," ")," ")</f>
        <v xml:space="preserve"> </v>
      </c>
      <c r="I75" s="29" t="str">
        <f>IF(직접데이타입력!$M80=1,IF(직접데이타입력!$E80="8",직접데이타입력!$K80," ")," ")</f>
        <v xml:space="preserve"> </v>
      </c>
      <c r="J75" s="29" t="str">
        <f>IF(직접데이타입력!$M80=1,IF(직접데이타입력!$E80="9",직접데이타입력!$K80," ")," ")</f>
        <v xml:space="preserve"> </v>
      </c>
      <c r="K75" s="29" t="str">
        <f>IF(직접데이타입력!$M80=1,IF(직접데이타입력!$E80="10",직접데이타입력!$K80," ")," ")</f>
        <v xml:space="preserve"> </v>
      </c>
      <c r="L75" s="29" t="str">
        <f>IF(직접데이타입력!$M80=1,IF(직접데이타입력!$E80="11",직접데이타입력!$K80," ")," ")</f>
        <v xml:space="preserve"> </v>
      </c>
      <c r="M75" s="29" t="str">
        <f>IF(직접데이타입력!$M80=1,IF(직접데이타입력!$E80="12",직접데이타입력!$K80," ")," ")</f>
        <v xml:space="preserve"> </v>
      </c>
      <c r="N75" s="29" t="str">
        <f>IF(직접데이타입력!$M80=1,IF(직접데이타입력!$E80="13",직접데이타입력!$K80," ")," ")</f>
        <v xml:space="preserve"> </v>
      </c>
      <c r="O75" s="29" t="str">
        <f>IF(직접데이타입력!$M80=1,IF(직접데이타입력!$E80="14",직접데이타입력!$K80," ")," ")</f>
        <v xml:space="preserve"> </v>
      </c>
      <c r="P75" s="29" t="str">
        <f>IF(직접데이타입력!$M80=1,IF(직접데이타입력!$E80="15",직접데이타입력!$K80," ")," ")</f>
        <v xml:space="preserve"> </v>
      </c>
      <c r="Q75" s="29" t="str">
        <f>IF(직접데이타입력!$M80=1,IF(직접데이타입력!$E80="16",직접데이타입력!$K80," ")," ")</f>
        <v xml:space="preserve"> </v>
      </c>
      <c r="R75" s="29" t="str">
        <f>IF(직접데이타입력!$M80=1,IF(직접데이타입력!$E80="17",직접데이타입력!$K80," ")," ")</f>
        <v xml:space="preserve"> </v>
      </c>
      <c r="S75" s="29" t="str">
        <f>IF(직접데이타입력!$M80=1,IF(직접데이타입력!$E80="18",직접데이타입력!$K80," ")," ")</f>
        <v xml:space="preserve"> </v>
      </c>
      <c r="T75" s="29" t="str">
        <f>IF(직접데이타입력!$M80=1,IF(직접데이타입력!$E80="19",직접데이타입력!$K80," ")," ")</f>
        <v xml:space="preserve"> </v>
      </c>
    </row>
    <row r="76" spans="1:20" ht="11.25" customHeight="1">
      <c r="A76" s="29">
        <f t="shared" si="1"/>
        <v>75</v>
      </c>
      <c r="B76" s="29" t="str">
        <f>IF(직접데이타입력!$M81=1,IF(직접데이타입력!$E81="1",직접데이타입력!$K81," ")," ")</f>
        <v xml:space="preserve"> </v>
      </c>
      <c r="C76" s="29" t="str">
        <f>IF(직접데이타입력!$M81=1,IF(직접데이타입력!$E81="2",직접데이타입력!$K81," ")," ")</f>
        <v xml:space="preserve"> </v>
      </c>
      <c r="D76" s="29" t="str">
        <f>IF(직접데이타입력!$M81=1,IF(직접데이타입력!$E81="3",직접데이타입력!$K81," ")," ")</f>
        <v xml:space="preserve"> </v>
      </c>
      <c r="E76" s="29" t="str">
        <f>IF(직접데이타입력!$M81=1,IF(직접데이타입력!$E81="4",직접데이타입력!$K81," ")," ")</f>
        <v xml:space="preserve"> </v>
      </c>
      <c r="F76" s="29" t="str">
        <f>IF(직접데이타입력!$M81=1,IF(직접데이타입력!$E81="5",직접데이타입력!$K81," ")," ")</f>
        <v xml:space="preserve"> </v>
      </c>
      <c r="G76" s="29" t="str">
        <f>IF(직접데이타입력!$M81=1,IF(직접데이타입력!$E81="6",직접데이타입력!$K81," ")," ")</f>
        <v xml:space="preserve"> </v>
      </c>
      <c r="H76" s="29" t="str">
        <f>IF(직접데이타입력!$M81=1,IF(직접데이타입력!$E81="7",직접데이타입력!$K81," ")," ")</f>
        <v xml:space="preserve"> </v>
      </c>
      <c r="I76" s="29" t="str">
        <f>IF(직접데이타입력!$M81=1,IF(직접데이타입력!$E81="8",직접데이타입력!$K81," ")," ")</f>
        <v xml:space="preserve"> </v>
      </c>
      <c r="J76" s="29" t="str">
        <f>IF(직접데이타입력!$M81=1,IF(직접데이타입력!$E81="9",직접데이타입력!$K81," ")," ")</f>
        <v xml:space="preserve"> </v>
      </c>
      <c r="K76" s="29" t="str">
        <f>IF(직접데이타입력!$M81=1,IF(직접데이타입력!$E81="10",직접데이타입력!$K81," ")," ")</f>
        <v xml:space="preserve"> </v>
      </c>
      <c r="L76" s="29" t="str">
        <f>IF(직접데이타입력!$M81=1,IF(직접데이타입력!$E81="11",직접데이타입력!$K81," ")," ")</f>
        <v xml:space="preserve"> </v>
      </c>
      <c r="M76" s="29" t="str">
        <f>IF(직접데이타입력!$M81=1,IF(직접데이타입력!$E81="12",직접데이타입력!$K81," ")," ")</f>
        <v xml:space="preserve"> </v>
      </c>
      <c r="N76" s="29" t="str">
        <f>IF(직접데이타입력!$M81=1,IF(직접데이타입력!$E81="13",직접데이타입력!$K81," ")," ")</f>
        <v xml:space="preserve"> </v>
      </c>
      <c r="O76" s="29" t="str">
        <f>IF(직접데이타입력!$M81=1,IF(직접데이타입력!$E81="14",직접데이타입력!$K81," ")," ")</f>
        <v xml:space="preserve"> </v>
      </c>
      <c r="P76" s="29" t="str">
        <f>IF(직접데이타입력!$M81=1,IF(직접데이타입력!$E81="15",직접데이타입력!$K81," ")," ")</f>
        <v xml:space="preserve"> </v>
      </c>
      <c r="Q76" s="29" t="str">
        <f>IF(직접데이타입력!$M81=1,IF(직접데이타입력!$E81="16",직접데이타입력!$K81," ")," ")</f>
        <v xml:space="preserve"> </v>
      </c>
      <c r="R76" s="29" t="str">
        <f>IF(직접데이타입력!$M81=1,IF(직접데이타입력!$E81="17",직접데이타입력!$K81," ")," ")</f>
        <v xml:space="preserve"> </v>
      </c>
      <c r="S76" s="29" t="str">
        <f>IF(직접데이타입력!$M81=1,IF(직접데이타입력!$E81="18",직접데이타입력!$K81," ")," ")</f>
        <v xml:space="preserve"> </v>
      </c>
      <c r="T76" s="29" t="str">
        <f>IF(직접데이타입력!$M81=1,IF(직접데이타입력!$E81="19",직접데이타입력!$K81," ")," ")</f>
        <v xml:space="preserve"> </v>
      </c>
    </row>
    <row r="77" spans="1:20" ht="11.25" customHeight="1">
      <c r="A77" s="29">
        <f t="shared" si="1"/>
        <v>76</v>
      </c>
      <c r="B77" s="29" t="str">
        <f>IF(직접데이타입력!$M82=1,IF(직접데이타입력!$E82="1",직접데이타입력!$K82," ")," ")</f>
        <v xml:space="preserve"> </v>
      </c>
      <c r="C77" s="29" t="str">
        <f>IF(직접데이타입력!$M82=1,IF(직접데이타입력!$E82="2",직접데이타입력!$K82," ")," ")</f>
        <v xml:space="preserve"> </v>
      </c>
      <c r="D77" s="29" t="str">
        <f>IF(직접데이타입력!$M82=1,IF(직접데이타입력!$E82="3",직접데이타입력!$K82," ")," ")</f>
        <v xml:space="preserve"> </v>
      </c>
      <c r="E77" s="29" t="str">
        <f>IF(직접데이타입력!$M82=1,IF(직접데이타입력!$E82="4",직접데이타입력!$K82," ")," ")</f>
        <v xml:space="preserve"> </v>
      </c>
      <c r="F77" s="29" t="str">
        <f>IF(직접데이타입력!$M82=1,IF(직접데이타입력!$E82="5",직접데이타입력!$K82," ")," ")</f>
        <v xml:space="preserve"> </v>
      </c>
      <c r="G77" s="29" t="str">
        <f>IF(직접데이타입력!$M82=1,IF(직접데이타입력!$E82="6",직접데이타입력!$K82," ")," ")</f>
        <v xml:space="preserve"> </v>
      </c>
      <c r="H77" s="29" t="str">
        <f>IF(직접데이타입력!$M82=1,IF(직접데이타입력!$E82="7",직접데이타입력!$K82," ")," ")</f>
        <v xml:space="preserve"> </v>
      </c>
      <c r="I77" s="29" t="str">
        <f>IF(직접데이타입력!$M82=1,IF(직접데이타입력!$E82="8",직접데이타입력!$K82," ")," ")</f>
        <v xml:space="preserve"> </v>
      </c>
      <c r="J77" s="29" t="str">
        <f>IF(직접데이타입력!$M82=1,IF(직접데이타입력!$E82="9",직접데이타입력!$K82," ")," ")</f>
        <v xml:space="preserve"> </v>
      </c>
      <c r="K77" s="29" t="str">
        <f>IF(직접데이타입력!$M82=1,IF(직접데이타입력!$E82="10",직접데이타입력!$K82," ")," ")</f>
        <v xml:space="preserve"> </v>
      </c>
      <c r="L77" s="29" t="str">
        <f>IF(직접데이타입력!$M82=1,IF(직접데이타입력!$E82="11",직접데이타입력!$K82," ")," ")</f>
        <v xml:space="preserve"> </v>
      </c>
      <c r="M77" s="29" t="str">
        <f>IF(직접데이타입력!$M82=1,IF(직접데이타입력!$E82="12",직접데이타입력!$K82," ")," ")</f>
        <v xml:space="preserve"> </v>
      </c>
      <c r="N77" s="29" t="str">
        <f>IF(직접데이타입력!$M82=1,IF(직접데이타입력!$E82="13",직접데이타입력!$K82," ")," ")</f>
        <v xml:space="preserve"> </v>
      </c>
      <c r="O77" s="29" t="str">
        <f>IF(직접데이타입력!$M82=1,IF(직접데이타입력!$E82="14",직접데이타입력!$K82," ")," ")</f>
        <v xml:space="preserve"> </v>
      </c>
      <c r="P77" s="29" t="str">
        <f>IF(직접데이타입력!$M82=1,IF(직접데이타입력!$E82="15",직접데이타입력!$K82," ")," ")</f>
        <v xml:space="preserve"> </v>
      </c>
      <c r="Q77" s="29" t="str">
        <f>IF(직접데이타입력!$M82=1,IF(직접데이타입력!$E82="16",직접데이타입력!$K82," ")," ")</f>
        <v xml:space="preserve"> </v>
      </c>
      <c r="R77" s="29" t="str">
        <f>IF(직접데이타입력!$M82=1,IF(직접데이타입력!$E82="17",직접데이타입력!$K82," ")," ")</f>
        <v xml:space="preserve"> </v>
      </c>
      <c r="S77" s="29" t="str">
        <f>IF(직접데이타입력!$M82=1,IF(직접데이타입력!$E82="18",직접데이타입력!$K82," ")," ")</f>
        <v xml:space="preserve"> </v>
      </c>
      <c r="T77" s="29" t="str">
        <f>IF(직접데이타입력!$M82=1,IF(직접데이타입력!$E82="19",직접데이타입력!$K82," ")," ")</f>
        <v xml:space="preserve"> </v>
      </c>
    </row>
    <row r="78" spans="1:20" ht="11.25" customHeight="1">
      <c r="A78" s="29">
        <f t="shared" si="1"/>
        <v>77</v>
      </c>
      <c r="B78" s="29" t="str">
        <f>IF(직접데이타입력!$M83=1,IF(직접데이타입력!$E83="1",직접데이타입력!$K83," ")," ")</f>
        <v xml:space="preserve"> </v>
      </c>
      <c r="C78" s="29" t="str">
        <f>IF(직접데이타입력!$M83=1,IF(직접데이타입력!$E83="2",직접데이타입력!$K83," ")," ")</f>
        <v xml:space="preserve"> </v>
      </c>
      <c r="D78" s="29" t="str">
        <f>IF(직접데이타입력!$M83=1,IF(직접데이타입력!$E83="3",직접데이타입력!$K83," ")," ")</f>
        <v xml:space="preserve"> </v>
      </c>
      <c r="E78" s="29" t="str">
        <f>IF(직접데이타입력!$M83=1,IF(직접데이타입력!$E83="4",직접데이타입력!$K83," ")," ")</f>
        <v xml:space="preserve"> </v>
      </c>
      <c r="F78" s="29" t="str">
        <f>IF(직접데이타입력!$M83=1,IF(직접데이타입력!$E83="5",직접데이타입력!$K83," ")," ")</f>
        <v xml:space="preserve"> </v>
      </c>
      <c r="G78" s="29" t="str">
        <f>IF(직접데이타입력!$M83=1,IF(직접데이타입력!$E83="6",직접데이타입력!$K83," ")," ")</f>
        <v xml:space="preserve"> </v>
      </c>
      <c r="H78" s="29" t="str">
        <f>IF(직접데이타입력!$M83=1,IF(직접데이타입력!$E83="7",직접데이타입력!$K83," ")," ")</f>
        <v xml:space="preserve"> </v>
      </c>
      <c r="I78" s="29" t="str">
        <f>IF(직접데이타입력!$M83=1,IF(직접데이타입력!$E83="8",직접데이타입력!$K83," ")," ")</f>
        <v xml:space="preserve"> </v>
      </c>
      <c r="J78" s="29" t="str">
        <f>IF(직접데이타입력!$M83=1,IF(직접데이타입력!$E83="9",직접데이타입력!$K83," ")," ")</f>
        <v xml:space="preserve"> </v>
      </c>
      <c r="K78" s="29" t="str">
        <f>IF(직접데이타입력!$M83=1,IF(직접데이타입력!$E83="10",직접데이타입력!$K83," ")," ")</f>
        <v xml:space="preserve"> </v>
      </c>
      <c r="L78" s="29" t="str">
        <f>IF(직접데이타입력!$M83=1,IF(직접데이타입력!$E83="11",직접데이타입력!$K83," ")," ")</f>
        <v xml:space="preserve"> </v>
      </c>
      <c r="M78" s="29" t="str">
        <f>IF(직접데이타입력!$M83=1,IF(직접데이타입력!$E83="12",직접데이타입력!$K83," ")," ")</f>
        <v xml:space="preserve"> </v>
      </c>
      <c r="N78" s="29" t="str">
        <f>IF(직접데이타입력!$M83=1,IF(직접데이타입력!$E83="13",직접데이타입력!$K83," ")," ")</f>
        <v xml:space="preserve"> </v>
      </c>
      <c r="O78" s="29" t="str">
        <f>IF(직접데이타입력!$M83=1,IF(직접데이타입력!$E83="14",직접데이타입력!$K83," ")," ")</f>
        <v xml:space="preserve"> </v>
      </c>
      <c r="P78" s="29" t="str">
        <f>IF(직접데이타입력!$M83=1,IF(직접데이타입력!$E83="15",직접데이타입력!$K83," ")," ")</f>
        <v xml:space="preserve"> </v>
      </c>
      <c r="Q78" s="29" t="str">
        <f>IF(직접데이타입력!$M83=1,IF(직접데이타입력!$E83="16",직접데이타입력!$K83," ")," ")</f>
        <v xml:space="preserve"> </v>
      </c>
      <c r="R78" s="29" t="str">
        <f>IF(직접데이타입력!$M83=1,IF(직접데이타입력!$E83="17",직접데이타입력!$K83," ")," ")</f>
        <v xml:space="preserve"> </v>
      </c>
      <c r="S78" s="29" t="str">
        <f>IF(직접데이타입력!$M83=1,IF(직접데이타입력!$E83="18",직접데이타입력!$K83," ")," ")</f>
        <v xml:space="preserve"> </v>
      </c>
      <c r="T78" s="29" t="str">
        <f>IF(직접데이타입력!$M83=1,IF(직접데이타입력!$E83="19",직접데이타입력!$K83," ")," ")</f>
        <v xml:space="preserve"> </v>
      </c>
    </row>
    <row r="79" spans="1:20" ht="11.25" customHeight="1">
      <c r="A79" s="29">
        <f t="shared" si="1"/>
        <v>78</v>
      </c>
      <c r="B79" s="29" t="str">
        <f>IF(직접데이타입력!$M84=1,IF(직접데이타입력!$E84="1",직접데이타입력!$K84," ")," ")</f>
        <v xml:space="preserve"> </v>
      </c>
      <c r="C79" s="29" t="str">
        <f>IF(직접데이타입력!$M84=1,IF(직접데이타입력!$E84="2",직접데이타입력!$K84," ")," ")</f>
        <v xml:space="preserve"> </v>
      </c>
      <c r="D79" s="29" t="str">
        <f>IF(직접데이타입력!$M84=1,IF(직접데이타입력!$E84="3",직접데이타입력!$K84," ")," ")</f>
        <v xml:space="preserve"> </v>
      </c>
      <c r="E79" s="29" t="str">
        <f>IF(직접데이타입력!$M84=1,IF(직접데이타입력!$E84="4",직접데이타입력!$K84," ")," ")</f>
        <v xml:space="preserve"> </v>
      </c>
      <c r="F79" s="29" t="str">
        <f>IF(직접데이타입력!$M84=1,IF(직접데이타입력!$E84="5",직접데이타입력!$K84," ")," ")</f>
        <v xml:space="preserve"> </v>
      </c>
      <c r="G79" s="29" t="str">
        <f>IF(직접데이타입력!$M84=1,IF(직접데이타입력!$E84="6",직접데이타입력!$K84," ")," ")</f>
        <v xml:space="preserve"> </v>
      </c>
      <c r="H79" s="29" t="str">
        <f>IF(직접데이타입력!$M84=1,IF(직접데이타입력!$E84="7",직접데이타입력!$K84," ")," ")</f>
        <v xml:space="preserve"> </v>
      </c>
      <c r="I79" s="29" t="str">
        <f>IF(직접데이타입력!$M84=1,IF(직접데이타입력!$E84="8",직접데이타입력!$K84," ")," ")</f>
        <v xml:space="preserve"> </v>
      </c>
      <c r="J79" s="29" t="str">
        <f>IF(직접데이타입력!$M84=1,IF(직접데이타입력!$E84="9",직접데이타입력!$K84," ")," ")</f>
        <v xml:space="preserve"> </v>
      </c>
      <c r="K79" s="29" t="str">
        <f>IF(직접데이타입력!$M84=1,IF(직접데이타입력!$E84="10",직접데이타입력!$K84," ")," ")</f>
        <v xml:space="preserve"> </v>
      </c>
      <c r="L79" s="29" t="str">
        <f>IF(직접데이타입력!$M84=1,IF(직접데이타입력!$E84="11",직접데이타입력!$K84," ")," ")</f>
        <v xml:space="preserve"> </v>
      </c>
      <c r="M79" s="29" t="str">
        <f>IF(직접데이타입력!$M84=1,IF(직접데이타입력!$E84="12",직접데이타입력!$K84," ")," ")</f>
        <v xml:space="preserve"> </v>
      </c>
      <c r="N79" s="29" t="str">
        <f>IF(직접데이타입력!$M84=1,IF(직접데이타입력!$E84="13",직접데이타입력!$K84," ")," ")</f>
        <v xml:space="preserve"> </v>
      </c>
      <c r="O79" s="29" t="str">
        <f>IF(직접데이타입력!$M84=1,IF(직접데이타입력!$E84="14",직접데이타입력!$K84," ")," ")</f>
        <v xml:space="preserve"> </v>
      </c>
      <c r="P79" s="29" t="str">
        <f>IF(직접데이타입력!$M84=1,IF(직접데이타입력!$E84="15",직접데이타입력!$K84," ")," ")</f>
        <v xml:space="preserve"> </v>
      </c>
      <c r="Q79" s="29" t="str">
        <f>IF(직접데이타입력!$M84=1,IF(직접데이타입력!$E84="16",직접데이타입력!$K84," ")," ")</f>
        <v xml:space="preserve"> </v>
      </c>
      <c r="R79" s="29" t="str">
        <f>IF(직접데이타입력!$M84=1,IF(직접데이타입력!$E84="17",직접데이타입력!$K84," ")," ")</f>
        <v xml:space="preserve"> </v>
      </c>
      <c r="S79" s="29" t="str">
        <f>IF(직접데이타입력!$M84=1,IF(직접데이타입력!$E84="18",직접데이타입력!$K84," ")," ")</f>
        <v xml:space="preserve"> </v>
      </c>
      <c r="T79" s="29" t="str">
        <f>IF(직접데이타입력!$M84=1,IF(직접데이타입력!$E84="19",직접데이타입력!$K84," ")," ")</f>
        <v xml:space="preserve"> </v>
      </c>
    </row>
    <row r="80" spans="1:20" ht="11.25" customHeight="1">
      <c r="A80" s="29">
        <f t="shared" si="1"/>
        <v>79</v>
      </c>
      <c r="B80" s="29" t="str">
        <f>IF(직접데이타입력!$M85=1,IF(직접데이타입력!$E85="1",직접데이타입력!$K85," ")," ")</f>
        <v xml:space="preserve"> </v>
      </c>
      <c r="C80" s="29" t="str">
        <f>IF(직접데이타입력!$M85=1,IF(직접데이타입력!$E85="2",직접데이타입력!$K85," ")," ")</f>
        <v xml:space="preserve"> </v>
      </c>
      <c r="D80" s="29" t="str">
        <f>IF(직접데이타입력!$M85=1,IF(직접데이타입력!$E85="3",직접데이타입력!$K85," ")," ")</f>
        <v xml:space="preserve"> </v>
      </c>
      <c r="E80" s="29" t="str">
        <f>IF(직접데이타입력!$M85=1,IF(직접데이타입력!$E85="4",직접데이타입력!$K85," ")," ")</f>
        <v xml:space="preserve"> </v>
      </c>
      <c r="F80" s="29" t="str">
        <f>IF(직접데이타입력!$M85=1,IF(직접데이타입력!$E85="5",직접데이타입력!$K85," ")," ")</f>
        <v xml:space="preserve"> </v>
      </c>
      <c r="G80" s="29" t="str">
        <f>IF(직접데이타입력!$M85=1,IF(직접데이타입력!$E85="6",직접데이타입력!$K85," ")," ")</f>
        <v xml:space="preserve"> </v>
      </c>
      <c r="H80" s="29" t="str">
        <f>IF(직접데이타입력!$M85=1,IF(직접데이타입력!$E85="7",직접데이타입력!$K85," ")," ")</f>
        <v xml:space="preserve"> </v>
      </c>
      <c r="I80" s="29" t="str">
        <f>IF(직접데이타입력!$M85=1,IF(직접데이타입력!$E85="8",직접데이타입력!$K85," ")," ")</f>
        <v xml:space="preserve"> </v>
      </c>
      <c r="J80" s="29" t="str">
        <f>IF(직접데이타입력!$M85=1,IF(직접데이타입력!$E85="9",직접데이타입력!$K85," ")," ")</f>
        <v xml:space="preserve"> </v>
      </c>
      <c r="K80" s="29" t="str">
        <f>IF(직접데이타입력!$M85=1,IF(직접데이타입력!$E85="10",직접데이타입력!$K85," ")," ")</f>
        <v xml:space="preserve"> </v>
      </c>
      <c r="L80" s="29" t="str">
        <f>IF(직접데이타입력!$M85=1,IF(직접데이타입력!$E85="11",직접데이타입력!$K85," ")," ")</f>
        <v xml:space="preserve"> </v>
      </c>
      <c r="M80" s="29" t="str">
        <f>IF(직접데이타입력!$M85=1,IF(직접데이타입력!$E85="12",직접데이타입력!$K85," ")," ")</f>
        <v xml:space="preserve"> </v>
      </c>
      <c r="N80" s="29" t="str">
        <f>IF(직접데이타입력!$M85=1,IF(직접데이타입력!$E85="13",직접데이타입력!$K85," ")," ")</f>
        <v xml:space="preserve"> </v>
      </c>
      <c r="O80" s="29" t="str">
        <f>IF(직접데이타입력!$M85=1,IF(직접데이타입력!$E85="14",직접데이타입력!$K85," ")," ")</f>
        <v xml:space="preserve"> </v>
      </c>
      <c r="P80" s="29" t="str">
        <f>IF(직접데이타입력!$M85=1,IF(직접데이타입력!$E85="15",직접데이타입력!$K85," ")," ")</f>
        <v xml:space="preserve"> </v>
      </c>
      <c r="Q80" s="29" t="str">
        <f>IF(직접데이타입력!$M85=1,IF(직접데이타입력!$E85="16",직접데이타입력!$K85," ")," ")</f>
        <v xml:space="preserve"> </v>
      </c>
      <c r="R80" s="29" t="str">
        <f>IF(직접데이타입력!$M85=1,IF(직접데이타입력!$E85="17",직접데이타입력!$K85," ")," ")</f>
        <v xml:space="preserve"> </v>
      </c>
      <c r="S80" s="29" t="str">
        <f>IF(직접데이타입력!$M85=1,IF(직접데이타입력!$E85="18",직접데이타입력!$K85," ")," ")</f>
        <v xml:space="preserve"> </v>
      </c>
      <c r="T80" s="29" t="str">
        <f>IF(직접데이타입력!$M85=1,IF(직접데이타입력!$E85="19",직접데이타입력!$K85," ")," ")</f>
        <v xml:space="preserve"> </v>
      </c>
    </row>
    <row r="81" spans="1:20" ht="11.25" customHeight="1">
      <c r="A81" s="29">
        <f t="shared" si="1"/>
        <v>80</v>
      </c>
      <c r="B81" s="29" t="str">
        <f>IF(직접데이타입력!$M86=1,IF(직접데이타입력!$E86="1",직접데이타입력!$K86," ")," ")</f>
        <v xml:space="preserve"> </v>
      </c>
      <c r="C81" s="29" t="str">
        <f>IF(직접데이타입력!$M86=1,IF(직접데이타입력!$E86="2",직접데이타입력!$K86," ")," ")</f>
        <v xml:space="preserve"> </v>
      </c>
      <c r="D81" s="29" t="str">
        <f>IF(직접데이타입력!$M86=1,IF(직접데이타입력!$E86="3",직접데이타입력!$K86," ")," ")</f>
        <v xml:space="preserve"> </v>
      </c>
      <c r="E81" s="29" t="str">
        <f>IF(직접데이타입력!$M86=1,IF(직접데이타입력!$E86="4",직접데이타입력!$K86," ")," ")</f>
        <v xml:space="preserve"> </v>
      </c>
      <c r="F81" s="29" t="str">
        <f>IF(직접데이타입력!$M86=1,IF(직접데이타입력!$E86="5",직접데이타입력!$K86," ")," ")</f>
        <v xml:space="preserve"> </v>
      </c>
      <c r="G81" s="29" t="str">
        <f>IF(직접데이타입력!$M86=1,IF(직접데이타입력!$E86="6",직접데이타입력!$K86," ")," ")</f>
        <v xml:space="preserve"> </v>
      </c>
      <c r="H81" s="29" t="str">
        <f>IF(직접데이타입력!$M86=1,IF(직접데이타입력!$E86="7",직접데이타입력!$K86," ")," ")</f>
        <v xml:space="preserve"> </v>
      </c>
      <c r="I81" s="29" t="str">
        <f>IF(직접데이타입력!$M86=1,IF(직접데이타입력!$E86="8",직접데이타입력!$K86," ")," ")</f>
        <v xml:space="preserve"> </v>
      </c>
      <c r="J81" s="29" t="str">
        <f>IF(직접데이타입력!$M86=1,IF(직접데이타입력!$E86="9",직접데이타입력!$K86," ")," ")</f>
        <v xml:space="preserve"> </v>
      </c>
      <c r="K81" s="29" t="str">
        <f>IF(직접데이타입력!$M86=1,IF(직접데이타입력!$E86="10",직접데이타입력!$K86," ")," ")</f>
        <v xml:space="preserve"> </v>
      </c>
      <c r="L81" s="29" t="str">
        <f>IF(직접데이타입력!$M86=1,IF(직접데이타입력!$E86="11",직접데이타입력!$K86," ")," ")</f>
        <v xml:space="preserve"> </v>
      </c>
      <c r="M81" s="29" t="str">
        <f>IF(직접데이타입력!$M86=1,IF(직접데이타입력!$E86="12",직접데이타입력!$K86," ")," ")</f>
        <v xml:space="preserve"> </v>
      </c>
      <c r="N81" s="29" t="str">
        <f>IF(직접데이타입력!$M86=1,IF(직접데이타입력!$E86="13",직접데이타입력!$K86," ")," ")</f>
        <v xml:space="preserve"> </v>
      </c>
      <c r="O81" s="29" t="str">
        <f>IF(직접데이타입력!$M86=1,IF(직접데이타입력!$E86="14",직접데이타입력!$K86," ")," ")</f>
        <v xml:space="preserve"> </v>
      </c>
      <c r="P81" s="29" t="str">
        <f>IF(직접데이타입력!$M86=1,IF(직접데이타입력!$E86="15",직접데이타입력!$K86," ")," ")</f>
        <v xml:space="preserve"> </v>
      </c>
      <c r="Q81" s="29" t="str">
        <f>IF(직접데이타입력!$M86=1,IF(직접데이타입력!$E86="16",직접데이타입력!$K86," ")," ")</f>
        <v xml:space="preserve"> </v>
      </c>
      <c r="R81" s="29" t="str">
        <f>IF(직접데이타입력!$M86=1,IF(직접데이타입력!$E86="17",직접데이타입력!$K86," ")," ")</f>
        <v xml:space="preserve"> </v>
      </c>
      <c r="S81" s="29" t="str">
        <f>IF(직접데이타입력!$M86=1,IF(직접데이타입력!$E86="18",직접데이타입력!$K86," ")," ")</f>
        <v xml:space="preserve"> </v>
      </c>
      <c r="T81" s="29" t="str">
        <f>IF(직접데이타입력!$M86=1,IF(직접데이타입력!$E86="19",직접데이타입력!$K86," ")," ")</f>
        <v xml:space="preserve"> </v>
      </c>
    </row>
    <row r="82" spans="1:20" ht="11.25" customHeight="1">
      <c r="A82" s="29">
        <f t="shared" si="1"/>
        <v>81</v>
      </c>
      <c r="B82" s="29" t="str">
        <f>IF(직접데이타입력!$M87=1,IF(직접데이타입력!$E87="1",직접데이타입력!$K87," ")," ")</f>
        <v xml:space="preserve"> </v>
      </c>
      <c r="C82" s="29" t="str">
        <f>IF(직접데이타입력!$M87=1,IF(직접데이타입력!$E87="2",직접데이타입력!$K87," ")," ")</f>
        <v xml:space="preserve"> </v>
      </c>
      <c r="D82" s="29" t="str">
        <f>IF(직접데이타입력!$M87=1,IF(직접데이타입력!$E87="3",직접데이타입력!$K87," ")," ")</f>
        <v xml:space="preserve"> </v>
      </c>
      <c r="E82" s="29" t="str">
        <f>IF(직접데이타입력!$M87=1,IF(직접데이타입력!$E87="4",직접데이타입력!$K87," ")," ")</f>
        <v xml:space="preserve"> </v>
      </c>
      <c r="F82" s="29" t="str">
        <f>IF(직접데이타입력!$M87=1,IF(직접데이타입력!$E87="5",직접데이타입력!$K87," ")," ")</f>
        <v xml:space="preserve"> </v>
      </c>
      <c r="G82" s="29" t="str">
        <f>IF(직접데이타입력!$M87=1,IF(직접데이타입력!$E87="6",직접데이타입력!$K87," ")," ")</f>
        <v xml:space="preserve"> </v>
      </c>
      <c r="H82" s="29" t="str">
        <f>IF(직접데이타입력!$M87=1,IF(직접데이타입력!$E87="7",직접데이타입력!$K87," ")," ")</f>
        <v xml:space="preserve"> </v>
      </c>
      <c r="I82" s="29" t="str">
        <f>IF(직접데이타입력!$M87=1,IF(직접데이타입력!$E87="8",직접데이타입력!$K87," ")," ")</f>
        <v xml:space="preserve"> </v>
      </c>
      <c r="J82" s="29" t="str">
        <f>IF(직접데이타입력!$M87=1,IF(직접데이타입력!$E87="9",직접데이타입력!$K87," ")," ")</f>
        <v xml:space="preserve"> </v>
      </c>
      <c r="K82" s="29" t="str">
        <f>IF(직접데이타입력!$M87=1,IF(직접데이타입력!$E87="10",직접데이타입력!$K87," ")," ")</f>
        <v xml:space="preserve"> </v>
      </c>
      <c r="L82" s="29" t="str">
        <f>IF(직접데이타입력!$M87=1,IF(직접데이타입력!$E87="11",직접데이타입력!$K87," ")," ")</f>
        <v xml:space="preserve"> </v>
      </c>
      <c r="M82" s="29" t="str">
        <f>IF(직접데이타입력!$M87=1,IF(직접데이타입력!$E87="12",직접데이타입력!$K87," ")," ")</f>
        <v xml:space="preserve"> </v>
      </c>
      <c r="N82" s="29" t="str">
        <f>IF(직접데이타입력!$M87=1,IF(직접데이타입력!$E87="13",직접데이타입력!$K87," ")," ")</f>
        <v xml:space="preserve"> </v>
      </c>
      <c r="O82" s="29" t="str">
        <f>IF(직접데이타입력!$M87=1,IF(직접데이타입력!$E87="14",직접데이타입력!$K87," ")," ")</f>
        <v xml:space="preserve"> </v>
      </c>
      <c r="P82" s="29" t="str">
        <f>IF(직접데이타입력!$M87=1,IF(직접데이타입력!$E87="15",직접데이타입력!$K87," ")," ")</f>
        <v xml:space="preserve"> </v>
      </c>
      <c r="Q82" s="29" t="str">
        <f>IF(직접데이타입력!$M87=1,IF(직접데이타입력!$E87="16",직접데이타입력!$K87," ")," ")</f>
        <v xml:space="preserve"> </v>
      </c>
      <c r="R82" s="29" t="str">
        <f>IF(직접데이타입력!$M87=1,IF(직접데이타입력!$E87="17",직접데이타입력!$K87," ")," ")</f>
        <v xml:space="preserve"> </v>
      </c>
      <c r="S82" s="29" t="str">
        <f>IF(직접데이타입력!$M87=1,IF(직접데이타입력!$E87="18",직접데이타입력!$K87," ")," ")</f>
        <v xml:space="preserve"> </v>
      </c>
      <c r="T82" s="29" t="str">
        <f>IF(직접데이타입력!$M87=1,IF(직접데이타입력!$E87="19",직접데이타입력!$K87," ")," ")</f>
        <v xml:space="preserve"> </v>
      </c>
    </row>
    <row r="83" spans="1:20" ht="11.25" customHeight="1">
      <c r="A83" s="29">
        <f t="shared" si="1"/>
        <v>82</v>
      </c>
      <c r="B83" s="29" t="str">
        <f>IF(직접데이타입력!$M88=1,IF(직접데이타입력!$E88="1",직접데이타입력!$K88," ")," ")</f>
        <v xml:space="preserve"> </v>
      </c>
      <c r="C83" s="29" t="str">
        <f>IF(직접데이타입력!$M88=1,IF(직접데이타입력!$E88="2",직접데이타입력!$K88," ")," ")</f>
        <v xml:space="preserve"> </v>
      </c>
      <c r="D83" s="29" t="str">
        <f>IF(직접데이타입력!$M88=1,IF(직접데이타입력!$E88="3",직접데이타입력!$K88," ")," ")</f>
        <v xml:space="preserve"> </v>
      </c>
      <c r="E83" s="29" t="str">
        <f>IF(직접데이타입력!$M88=1,IF(직접데이타입력!$E88="4",직접데이타입력!$K88," ")," ")</f>
        <v xml:space="preserve"> </v>
      </c>
      <c r="F83" s="29" t="str">
        <f>IF(직접데이타입력!$M88=1,IF(직접데이타입력!$E88="5",직접데이타입력!$K88," ")," ")</f>
        <v xml:space="preserve"> </v>
      </c>
      <c r="G83" s="29" t="str">
        <f>IF(직접데이타입력!$M88=1,IF(직접데이타입력!$E88="6",직접데이타입력!$K88," ")," ")</f>
        <v xml:space="preserve"> </v>
      </c>
      <c r="H83" s="29" t="str">
        <f>IF(직접데이타입력!$M88=1,IF(직접데이타입력!$E88="7",직접데이타입력!$K88," ")," ")</f>
        <v xml:space="preserve"> </v>
      </c>
      <c r="I83" s="29" t="str">
        <f>IF(직접데이타입력!$M88=1,IF(직접데이타입력!$E88="8",직접데이타입력!$K88," ")," ")</f>
        <v xml:space="preserve"> </v>
      </c>
      <c r="J83" s="29" t="str">
        <f>IF(직접데이타입력!$M88=1,IF(직접데이타입력!$E88="9",직접데이타입력!$K88," ")," ")</f>
        <v xml:space="preserve"> </v>
      </c>
      <c r="K83" s="29" t="str">
        <f>IF(직접데이타입력!$M88=1,IF(직접데이타입력!$E88="10",직접데이타입력!$K88," ")," ")</f>
        <v xml:space="preserve"> </v>
      </c>
      <c r="L83" s="29" t="str">
        <f>IF(직접데이타입력!$M88=1,IF(직접데이타입력!$E88="11",직접데이타입력!$K88," ")," ")</f>
        <v xml:space="preserve"> </v>
      </c>
      <c r="M83" s="29" t="str">
        <f>IF(직접데이타입력!$M88=1,IF(직접데이타입력!$E88="12",직접데이타입력!$K88," ")," ")</f>
        <v xml:space="preserve"> </v>
      </c>
      <c r="N83" s="29" t="str">
        <f>IF(직접데이타입력!$M88=1,IF(직접데이타입력!$E88="13",직접데이타입력!$K88," ")," ")</f>
        <v xml:space="preserve"> </v>
      </c>
      <c r="O83" s="29" t="str">
        <f>IF(직접데이타입력!$M88=1,IF(직접데이타입력!$E88="14",직접데이타입력!$K88," ")," ")</f>
        <v xml:space="preserve"> </v>
      </c>
      <c r="P83" s="29" t="str">
        <f>IF(직접데이타입력!$M88=1,IF(직접데이타입력!$E88="15",직접데이타입력!$K88," ")," ")</f>
        <v xml:space="preserve"> </v>
      </c>
      <c r="Q83" s="29" t="str">
        <f>IF(직접데이타입력!$M88=1,IF(직접데이타입력!$E88="16",직접데이타입력!$K88," ")," ")</f>
        <v xml:space="preserve"> </v>
      </c>
      <c r="R83" s="29" t="str">
        <f>IF(직접데이타입력!$M88=1,IF(직접데이타입력!$E88="17",직접데이타입력!$K88," ")," ")</f>
        <v xml:space="preserve"> </v>
      </c>
      <c r="S83" s="29" t="str">
        <f>IF(직접데이타입력!$M88=1,IF(직접데이타입력!$E88="18",직접데이타입력!$K88," ")," ")</f>
        <v xml:space="preserve"> </v>
      </c>
      <c r="T83" s="29" t="str">
        <f>IF(직접데이타입력!$M88=1,IF(직접데이타입력!$E88="19",직접데이타입력!$K88," ")," ")</f>
        <v xml:space="preserve"> </v>
      </c>
    </row>
    <row r="84" spans="1:20" ht="11.25" customHeight="1">
      <c r="A84" s="29">
        <f t="shared" si="1"/>
        <v>83</v>
      </c>
      <c r="B84" s="29" t="str">
        <f>IF(직접데이타입력!$M89=1,IF(직접데이타입력!$E89="1",직접데이타입력!$K89," ")," ")</f>
        <v xml:space="preserve"> </v>
      </c>
      <c r="C84" s="29" t="str">
        <f>IF(직접데이타입력!$M89=1,IF(직접데이타입력!$E89="2",직접데이타입력!$K89," ")," ")</f>
        <v xml:space="preserve"> </v>
      </c>
      <c r="D84" s="29" t="str">
        <f>IF(직접데이타입력!$M89=1,IF(직접데이타입력!$E89="3",직접데이타입력!$K89," ")," ")</f>
        <v xml:space="preserve"> </v>
      </c>
      <c r="E84" s="29" t="str">
        <f>IF(직접데이타입력!$M89=1,IF(직접데이타입력!$E89="4",직접데이타입력!$K89," ")," ")</f>
        <v xml:space="preserve"> </v>
      </c>
      <c r="F84" s="29" t="str">
        <f>IF(직접데이타입력!$M89=1,IF(직접데이타입력!$E89="5",직접데이타입력!$K89," ")," ")</f>
        <v xml:space="preserve"> </v>
      </c>
      <c r="G84" s="29" t="str">
        <f>IF(직접데이타입력!$M89=1,IF(직접데이타입력!$E89="6",직접데이타입력!$K89," ")," ")</f>
        <v xml:space="preserve"> </v>
      </c>
      <c r="H84" s="29" t="str">
        <f>IF(직접데이타입력!$M89=1,IF(직접데이타입력!$E89="7",직접데이타입력!$K89," ")," ")</f>
        <v xml:space="preserve"> </v>
      </c>
      <c r="I84" s="29" t="str">
        <f>IF(직접데이타입력!$M89=1,IF(직접데이타입력!$E89="8",직접데이타입력!$K89," ")," ")</f>
        <v xml:space="preserve"> </v>
      </c>
      <c r="J84" s="29" t="str">
        <f>IF(직접데이타입력!$M89=1,IF(직접데이타입력!$E89="9",직접데이타입력!$K89," ")," ")</f>
        <v xml:space="preserve"> </v>
      </c>
      <c r="K84" s="29" t="str">
        <f>IF(직접데이타입력!$M89=1,IF(직접데이타입력!$E89="10",직접데이타입력!$K89," ")," ")</f>
        <v xml:space="preserve"> </v>
      </c>
      <c r="L84" s="29" t="str">
        <f>IF(직접데이타입력!$M89=1,IF(직접데이타입력!$E89="11",직접데이타입력!$K89," ")," ")</f>
        <v xml:space="preserve"> </v>
      </c>
      <c r="M84" s="29" t="str">
        <f>IF(직접데이타입력!$M89=1,IF(직접데이타입력!$E89="12",직접데이타입력!$K89," ")," ")</f>
        <v xml:space="preserve"> </v>
      </c>
      <c r="N84" s="29" t="str">
        <f>IF(직접데이타입력!$M89=1,IF(직접데이타입력!$E89="13",직접데이타입력!$K89," ")," ")</f>
        <v xml:space="preserve"> </v>
      </c>
      <c r="O84" s="29" t="str">
        <f>IF(직접데이타입력!$M89=1,IF(직접데이타입력!$E89="14",직접데이타입력!$K89," ")," ")</f>
        <v xml:space="preserve"> </v>
      </c>
      <c r="P84" s="29" t="str">
        <f>IF(직접데이타입력!$M89=1,IF(직접데이타입력!$E89="15",직접데이타입력!$K89," ")," ")</f>
        <v xml:space="preserve"> </v>
      </c>
      <c r="Q84" s="29" t="str">
        <f>IF(직접데이타입력!$M89=1,IF(직접데이타입력!$E89="16",직접데이타입력!$K89," ")," ")</f>
        <v xml:space="preserve"> </v>
      </c>
      <c r="R84" s="29" t="str">
        <f>IF(직접데이타입력!$M89=1,IF(직접데이타입력!$E89="17",직접데이타입력!$K89," ")," ")</f>
        <v xml:space="preserve"> </v>
      </c>
      <c r="S84" s="29" t="str">
        <f>IF(직접데이타입력!$M89=1,IF(직접데이타입력!$E89="18",직접데이타입력!$K89," ")," ")</f>
        <v xml:space="preserve"> </v>
      </c>
      <c r="T84" s="29" t="str">
        <f>IF(직접데이타입력!$M89=1,IF(직접데이타입력!$E89="19",직접데이타입력!$K89," ")," ")</f>
        <v xml:space="preserve"> </v>
      </c>
    </row>
    <row r="85" spans="1:20" ht="11.25" customHeight="1">
      <c r="A85" s="29">
        <f t="shared" si="1"/>
        <v>84</v>
      </c>
      <c r="B85" s="29" t="str">
        <f>IF(직접데이타입력!$M90=1,IF(직접데이타입력!$E90="1",직접데이타입력!$K90," ")," ")</f>
        <v xml:space="preserve"> </v>
      </c>
      <c r="C85" s="29" t="str">
        <f>IF(직접데이타입력!$M90=1,IF(직접데이타입력!$E90="2",직접데이타입력!$K90," ")," ")</f>
        <v xml:space="preserve"> </v>
      </c>
      <c r="D85" s="29" t="str">
        <f>IF(직접데이타입력!$M90=1,IF(직접데이타입력!$E90="3",직접데이타입력!$K90," ")," ")</f>
        <v xml:space="preserve"> </v>
      </c>
      <c r="E85" s="29" t="str">
        <f>IF(직접데이타입력!$M90=1,IF(직접데이타입력!$E90="4",직접데이타입력!$K90," ")," ")</f>
        <v xml:space="preserve"> </v>
      </c>
      <c r="F85" s="29" t="str">
        <f>IF(직접데이타입력!$M90=1,IF(직접데이타입력!$E90="5",직접데이타입력!$K90," ")," ")</f>
        <v xml:space="preserve"> </v>
      </c>
      <c r="G85" s="29" t="str">
        <f>IF(직접데이타입력!$M90=1,IF(직접데이타입력!$E90="6",직접데이타입력!$K90," ")," ")</f>
        <v xml:space="preserve"> </v>
      </c>
      <c r="H85" s="29" t="str">
        <f>IF(직접데이타입력!$M90=1,IF(직접데이타입력!$E90="7",직접데이타입력!$K90," ")," ")</f>
        <v xml:space="preserve"> </v>
      </c>
      <c r="I85" s="29" t="str">
        <f>IF(직접데이타입력!$M90=1,IF(직접데이타입력!$E90="8",직접데이타입력!$K90," ")," ")</f>
        <v xml:space="preserve"> </v>
      </c>
      <c r="J85" s="29" t="str">
        <f>IF(직접데이타입력!$M90=1,IF(직접데이타입력!$E90="9",직접데이타입력!$K90," ")," ")</f>
        <v xml:space="preserve"> </v>
      </c>
      <c r="K85" s="29" t="str">
        <f>IF(직접데이타입력!$M90=1,IF(직접데이타입력!$E90="10",직접데이타입력!$K90," ")," ")</f>
        <v xml:space="preserve"> </v>
      </c>
      <c r="L85" s="29" t="str">
        <f>IF(직접데이타입력!$M90=1,IF(직접데이타입력!$E90="11",직접데이타입력!$K90," ")," ")</f>
        <v xml:space="preserve"> </v>
      </c>
      <c r="M85" s="29" t="str">
        <f>IF(직접데이타입력!$M90=1,IF(직접데이타입력!$E90="12",직접데이타입력!$K90," ")," ")</f>
        <v xml:space="preserve"> </v>
      </c>
      <c r="N85" s="29" t="str">
        <f>IF(직접데이타입력!$M90=1,IF(직접데이타입력!$E90="13",직접데이타입력!$K90," ")," ")</f>
        <v xml:space="preserve"> </v>
      </c>
      <c r="O85" s="29" t="str">
        <f>IF(직접데이타입력!$M90=1,IF(직접데이타입력!$E90="14",직접데이타입력!$K90," ")," ")</f>
        <v xml:space="preserve"> </v>
      </c>
      <c r="P85" s="29" t="str">
        <f>IF(직접데이타입력!$M90=1,IF(직접데이타입력!$E90="15",직접데이타입력!$K90," ")," ")</f>
        <v xml:space="preserve"> </v>
      </c>
      <c r="Q85" s="29" t="str">
        <f>IF(직접데이타입력!$M90=1,IF(직접데이타입력!$E90="16",직접데이타입력!$K90," ")," ")</f>
        <v xml:space="preserve"> </v>
      </c>
      <c r="R85" s="29" t="str">
        <f>IF(직접데이타입력!$M90=1,IF(직접데이타입력!$E90="17",직접데이타입력!$K90," ")," ")</f>
        <v xml:space="preserve"> </v>
      </c>
      <c r="S85" s="29" t="str">
        <f>IF(직접데이타입력!$M90=1,IF(직접데이타입력!$E90="18",직접데이타입력!$K90," ")," ")</f>
        <v xml:space="preserve"> </v>
      </c>
      <c r="T85" s="29" t="str">
        <f>IF(직접데이타입력!$M90=1,IF(직접데이타입력!$E90="19",직접데이타입력!$K90," ")," ")</f>
        <v xml:space="preserve"> </v>
      </c>
    </row>
    <row r="86" spans="1:20" ht="11.25" customHeight="1">
      <c r="A86" s="29">
        <f t="shared" si="1"/>
        <v>85</v>
      </c>
      <c r="B86" s="29" t="str">
        <f>IF(직접데이타입력!$M91=1,IF(직접데이타입력!$E91="1",직접데이타입력!$K91," ")," ")</f>
        <v xml:space="preserve"> </v>
      </c>
      <c r="C86" s="29" t="str">
        <f>IF(직접데이타입력!$M91=1,IF(직접데이타입력!$E91="2",직접데이타입력!$K91," ")," ")</f>
        <v xml:space="preserve"> </v>
      </c>
      <c r="D86" s="29" t="str">
        <f>IF(직접데이타입력!$M91=1,IF(직접데이타입력!$E91="3",직접데이타입력!$K91," ")," ")</f>
        <v xml:space="preserve"> </v>
      </c>
      <c r="E86" s="29" t="str">
        <f>IF(직접데이타입력!$M91=1,IF(직접데이타입력!$E91="4",직접데이타입력!$K91," ")," ")</f>
        <v xml:space="preserve"> </v>
      </c>
      <c r="F86" s="29" t="str">
        <f>IF(직접데이타입력!$M91=1,IF(직접데이타입력!$E91="5",직접데이타입력!$K91," ")," ")</f>
        <v xml:space="preserve"> </v>
      </c>
      <c r="G86" s="29" t="str">
        <f>IF(직접데이타입력!$M91=1,IF(직접데이타입력!$E91="6",직접데이타입력!$K91," ")," ")</f>
        <v xml:space="preserve"> </v>
      </c>
      <c r="H86" s="29" t="str">
        <f>IF(직접데이타입력!$M91=1,IF(직접데이타입력!$E91="7",직접데이타입력!$K91," ")," ")</f>
        <v xml:space="preserve"> </v>
      </c>
      <c r="I86" s="29" t="str">
        <f>IF(직접데이타입력!$M91=1,IF(직접데이타입력!$E91="8",직접데이타입력!$K91," ")," ")</f>
        <v xml:space="preserve"> </v>
      </c>
      <c r="J86" s="29" t="str">
        <f>IF(직접데이타입력!$M91=1,IF(직접데이타입력!$E91="9",직접데이타입력!$K91," ")," ")</f>
        <v xml:space="preserve"> </v>
      </c>
      <c r="K86" s="29" t="str">
        <f>IF(직접데이타입력!$M91=1,IF(직접데이타입력!$E91="10",직접데이타입력!$K91," ")," ")</f>
        <v xml:space="preserve"> </v>
      </c>
      <c r="L86" s="29" t="str">
        <f>IF(직접데이타입력!$M91=1,IF(직접데이타입력!$E91="11",직접데이타입력!$K91," ")," ")</f>
        <v xml:space="preserve"> </v>
      </c>
      <c r="M86" s="29" t="str">
        <f>IF(직접데이타입력!$M91=1,IF(직접데이타입력!$E91="12",직접데이타입력!$K91," ")," ")</f>
        <v xml:space="preserve"> </v>
      </c>
      <c r="N86" s="29" t="str">
        <f>IF(직접데이타입력!$M91=1,IF(직접데이타입력!$E91="13",직접데이타입력!$K91," ")," ")</f>
        <v xml:space="preserve"> </v>
      </c>
      <c r="O86" s="29" t="str">
        <f>IF(직접데이타입력!$M91=1,IF(직접데이타입력!$E91="14",직접데이타입력!$K91," ")," ")</f>
        <v xml:space="preserve"> </v>
      </c>
      <c r="P86" s="29" t="str">
        <f>IF(직접데이타입력!$M91=1,IF(직접데이타입력!$E91="15",직접데이타입력!$K91," ")," ")</f>
        <v xml:space="preserve"> </v>
      </c>
      <c r="Q86" s="29" t="str">
        <f>IF(직접데이타입력!$M91=1,IF(직접데이타입력!$E91="16",직접데이타입력!$K91," ")," ")</f>
        <v xml:space="preserve"> </v>
      </c>
      <c r="R86" s="29" t="str">
        <f>IF(직접데이타입력!$M91=1,IF(직접데이타입력!$E91="17",직접데이타입력!$K91," ")," ")</f>
        <v xml:space="preserve"> </v>
      </c>
      <c r="S86" s="29" t="str">
        <f>IF(직접데이타입력!$M91=1,IF(직접데이타입력!$E91="18",직접데이타입력!$K91," ")," ")</f>
        <v xml:space="preserve"> </v>
      </c>
      <c r="T86" s="29" t="str">
        <f>IF(직접데이타입력!$M91=1,IF(직접데이타입력!$E91="19",직접데이타입력!$K91," ")," ")</f>
        <v xml:space="preserve"> </v>
      </c>
    </row>
    <row r="87" spans="1:20" ht="11.25" customHeight="1">
      <c r="A87" s="29">
        <f t="shared" si="1"/>
        <v>86</v>
      </c>
      <c r="B87" s="29" t="str">
        <f>IF(직접데이타입력!$M92=1,IF(직접데이타입력!$E92="1",직접데이타입력!$K92," ")," ")</f>
        <v xml:space="preserve"> </v>
      </c>
      <c r="C87" s="29" t="str">
        <f>IF(직접데이타입력!$M92=1,IF(직접데이타입력!$E92="2",직접데이타입력!$K92," ")," ")</f>
        <v xml:space="preserve"> </v>
      </c>
      <c r="D87" s="29" t="str">
        <f>IF(직접데이타입력!$M92=1,IF(직접데이타입력!$E92="3",직접데이타입력!$K92," ")," ")</f>
        <v xml:space="preserve"> </v>
      </c>
      <c r="E87" s="29" t="str">
        <f>IF(직접데이타입력!$M92=1,IF(직접데이타입력!$E92="4",직접데이타입력!$K92," ")," ")</f>
        <v xml:space="preserve"> </v>
      </c>
      <c r="F87" s="29" t="str">
        <f>IF(직접데이타입력!$M92=1,IF(직접데이타입력!$E92="5",직접데이타입력!$K92," ")," ")</f>
        <v xml:space="preserve"> </v>
      </c>
      <c r="G87" s="29" t="str">
        <f>IF(직접데이타입력!$M92=1,IF(직접데이타입력!$E92="6",직접데이타입력!$K92," ")," ")</f>
        <v xml:space="preserve"> </v>
      </c>
      <c r="H87" s="29" t="str">
        <f>IF(직접데이타입력!$M92=1,IF(직접데이타입력!$E92="7",직접데이타입력!$K92," ")," ")</f>
        <v xml:space="preserve"> </v>
      </c>
      <c r="I87" s="29" t="str">
        <f>IF(직접데이타입력!$M92=1,IF(직접데이타입력!$E92="8",직접데이타입력!$K92," ")," ")</f>
        <v xml:space="preserve"> </v>
      </c>
      <c r="J87" s="29" t="str">
        <f>IF(직접데이타입력!$M92=1,IF(직접데이타입력!$E92="9",직접데이타입력!$K92," ")," ")</f>
        <v xml:space="preserve"> </v>
      </c>
      <c r="K87" s="29" t="str">
        <f>IF(직접데이타입력!$M92=1,IF(직접데이타입력!$E92="10",직접데이타입력!$K92," ")," ")</f>
        <v xml:space="preserve"> </v>
      </c>
      <c r="L87" s="29" t="str">
        <f>IF(직접데이타입력!$M92=1,IF(직접데이타입력!$E92="11",직접데이타입력!$K92," ")," ")</f>
        <v xml:space="preserve"> </v>
      </c>
      <c r="M87" s="29" t="str">
        <f>IF(직접데이타입력!$M92=1,IF(직접데이타입력!$E92="12",직접데이타입력!$K92," ")," ")</f>
        <v xml:space="preserve"> </v>
      </c>
      <c r="N87" s="29" t="str">
        <f>IF(직접데이타입력!$M92=1,IF(직접데이타입력!$E92="13",직접데이타입력!$K92," ")," ")</f>
        <v xml:space="preserve"> </v>
      </c>
      <c r="O87" s="29" t="str">
        <f>IF(직접데이타입력!$M92=1,IF(직접데이타입력!$E92="14",직접데이타입력!$K92," ")," ")</f>
        <v xml:space="preserve"> </v>
      </c>
      <c r="P87" s="29" t="str">
        <f>IF(직접데이타입력!$M92=1,IF(직접데이타입력!$E92="15",직접데이타입력!$K92," ")," ")</f>
        <v xml:space="preserve"> </v>
      </c>
      <c r="Q87" s="29" t="str">
        <f>IF(직접데이타입력!$M92=1,IF(직접데이타입력!$E92="16",직접데이타입력!$K92," ")," ")</f>
        <v xml:space="preserve"> </v>
      </c>
      <c r="R87" s="29" t="str">
        <f>IF(직접데이타입력!$M92=1,IF(직접데이타입력!$E92="17",직접데이타입력!$K92," ")," ")</f>
        <v xml:space="preserve"> </v>
      </c>
      <c r="S87" s="29" t="str">
        <f>IF(직접데이타입력!$M92=1,IF(직접데이타입력!$E92="18",직접데이타입력!$K92," ")," ")</f>
        <v xml:space="preserve"> </v>
      </c>
      <c r="T87" s="29" t="str">
        <f>IF(직접데이타입력!$M92=1,IF(직접데이타입력!$E92="19",직접데이타입력!$K92," ")," ")</f>
        <v xml:space="preserve"> </v>
      </c>
    </row>
    <row r="88" spans="1:20" ht="11.25" customHeight="1">
      <c r="A88" s="29">
        <f t="shared" si="1"/>
        <v>87</v>
      </c>
      <c r="B88" s="29" t="str">
        <f>IF(직접데이타입력!$M93=1,IF(직접데이타입력!$E93="1",직접데이타입력!$K93," ")," ")</f>
        <v xml:space="preserve"> </v>
      </c>
      <c r="C88" s="29" t="str">
        <f>IF(직접데이타입력!$M93=1,IF(직접데이타입력!$E93="2",직접데이타입력!$K93," ")," ")</f>
        <v xml:space="preserve"> </v>
      </c>
      <c r="D88" s="29" t="str">
        <f>IF(직접데이타입력!$M93=1,IF(직접데이타입력!$E93="3",직접데이타입력!$K93," ")," ")</f>
        <v xml:space="preserve"> </v>
      </c>
      <c r="E88" s="29" t="str">
        <f>IF(직접데이타입력!$M93=1,IF(직접데이타입력!$E93="4",직접데이타입력!$K93," ")," ")</f>
        <v xml:space="preserve"> </v>
      </c>
      <c r="F88" s="29" t="str">
        <f>IF(직접데이타입력!$M93=1,IF(직접데이타입력!$E93="5",직접데이타입력!$K93," ")," ")</f>
        <v xml:space="preserve"> </v>
      </c>
      <c r="G88" s="29" t="str">
        <f>IF(직접데이타입력!$M93=1,IF(직접데이타입력!$E93="6",직접데이타입력!$K93," ")," ")</f>
        <v xml:space="preserve"> </v>
      </c>
      <c r="H88" s="29" t="str">
        <f>IF(직접데이타입력!$M93=1,IF(직접데이타입력!$E93="7",직접데이타입력!$K93," ")," ")</f>
        <v xml:space="preserve"> </v>
      </c>
      <c r="I88" s="29" t="str">
        <f>IF(직접데이타입력!$M93=1,IF(직접데이타입력!$E93="8",직접데이타입력!$K93," ")," ")</f>
        <v xml:space="preserve"> </v>
      </c>
      <c r="J88" s="29" t="str">
        <f>IF(직접데이타입력!$M93=1,IF(직접데이타입력!$E93="9",직접데이타입력!$K93," ")," ")</f>
        <v xml:space="preserve"> </v>
      </c>
      <c r="K88" s="29" t="str">
        <f>IF(직접데이타입력!$M93=1,IF(직접데이타입력!$E93="10",직접데이타입력!$K93," ")," ")</f>
        <v xml:space="preserve"> </v>
      </c>
      <c r="L88" s="29" t="str">
        <f>IF(직접데이타입력!$M93=1,IF(직접데이타입력!$E93="11",직접데이타입력!$K93," ")," ")</f>
        <v xml:space="preserve"> </v>
      </c>
      <c r="M88" s="29" t="str">
        <f>IF(직접데이타입력!$M93=1,IF(직접데이타입력!$E93="12",직접데이타입력!$K93," ")," ")</f>
        <v xml:space="preserve"> </v>
      </c>
      <c r="N88" s="29" t="str">
        <f>IF(직접데이타입력!$M93=1,IF(직접데이타입력!$E93="13",직접데이타입력!$K93," ")," ")</f>
        <v xml:space="preserve"> </v>
      </c>
      <c r="O88" s="29" t="str">
        <f>IF(직접데이타입력!$M93=1,IF(직접데이타입력!$E93="14",직접데이타입력!$K93," ")," ")</f>
        <v xml:space="preserve"> </v>
      </c>
      <c r="P88" s="29" t="str">
        <f>IF(직접데이타입력!$M93=1,IF(직접데이타입력!$E93="15",직접데이타입력!$K93," ")," ")</f>
        <v xml:space="preserve"> </v>
      </c>
      <c r="Q88" s="29" t="str">
        <f>IF(직접데이타입력!$M93=1,IF(직접데이타입력!$E93="16",직접데이타입력!$K93," ")," ")</f>
        <v xml:space="preserve"> </v>
      </c>
      <c r="R88" s="29" t="str">
        <f>IF(직접데이타입력!$M93=1,IF(직접데이타입력!$E93="17",직접데이타입력!$K93," ")," ")</f>
        <v xml:space="preserve"> </v>
      </c>
      <c r="S88" s="29" t="str">
        <f>IF(직접데이타입력!$M93=1,IF(직접데이타입력!$E93="18",직접데이타입력!$K93," ")," ")</f>
        <v xml:space="preserve"> </v>
      </c>
      <c r="T88" s="29" t="str">
        <f>IF(직접데이타입력!$M93=1,IF(직접데이타입력!$E93="19",직접데이타입력!$K93," ")," ")</f>
        <v xml:space="preserve"> </v>
      </c>
    </row>
    <row r="89" spans="1:20" ht="11.25" customHeight="1">
      <c r="A89" s="29">
        <f t="shared" si="1"/>
        <v>88</v>
      </c>
      <c r="B89" s="29" t="str">
        <f>IF(직접데이타입력!$M94=1,IF(직접데이타입력!$E94="1",직접데이타입력!$K94," ")," ")</f>
        <v xml:space="preserve"> </v>
      </c>
      <c r="C89" s="29" t="str">
        <f>IF(직접데이타입력!$M94=1,IF(직접데이타입력!$E94="2",직접데이타입력!$K94," ")," ")</f>
        <v xml:space="preserve"> </v>
      </c>
      <c r="D89" s="29" t="str">
        <f>IF(직접데이타입력!$M94=1,IF(직접데이타입력!$E94="3",직접데이타입력!$K94," ")," ")</f>
        <v xml:space="preserve"> </v>
      </c>
      <c r="E89" s="29" t="str">
        <f>IF(직접데이타입력!$M94=1,IF(직접데이타입력!$E94="4",직접데이타입력!$K94," ")," ")</f>
        <v xml:space="preserve"> </v>
      </c>
      <c r="F89" s="29" t="str">
        <f>IF(직접데이타입력!$M94=1,IF(직접데이타입력!$E94="5",직접데이타입력!$K94," ")," ")</f>
        <v xml:space="preserve"> </v>
      </c>
      <c r="G89" s="29" t="str">
        <f>IF(직접데이타입력!$M94=1,IF(직접데이타입력!$E94="6",직접데이타입력!$K94," ")," ")</f>
        <v xml:space="preserve"> </v>
      </c>
      <c r="H89" s="29" t="str">
        <f>IF(직접데이타입력!$M94=1,IF(직접데이타입력!$E94="7",직접데이타입력!$K94," ")," ")</f>
        <v xml:space="preserve"> </v>
      </c>
      <c r="I89" s="29" t="str">
        <f>IF(직접데이타입력!$M94=1,IF(직접데이타입력!$E94="8",직접데이타입력!$K94," ")," ")</f>
        <v xml:space="preserve"> </v>
      </c>
      <c r="J89" s="29" t="str">
        <f>IF(직접데이타입력!$M94=1,IF(직접데이타입력!$E94="9",직접데이타입력!$K94," ")," ")</f>
        <v xml:space="preserve"> </v>
      </c>
      <c r="K89" s="29" t="str">
        <f>IF(직접데이타입력!$M94=1,IF(직접데이타입력!$E94="10",직접데이타입력!$K94," ")," ")</f>
        <v xml:space="preserve"> </v>
      </c>
      <c r="L89" s="29" t="str">
        <f>IF(직접데이타입력!$M94=1,IF(직접데이타입력!$E94="11",직접데이타입력!$K94," ")," ")</f>
        <v xml:space="preserve"> </v>
      </c>
      <c r="M89" s="29" t="str">
        <f>IF(직접데이타입력!$M94=1,IF(직접데이타입력!$E94="12",직접데이타입력!$K94," ")," ")</f>
        <v xml:space="preserve"> </v>
      </c>
      <c r="N89" s="29" t="str">
        <f>IF(직접데이타입력!$M94=1,IF(직접데이타입력!$E94="13",직접데이타입력!$K94," ")," ")</f>
        <v xml:space="preserve"> </v>
      </c>
      <c r="O89" s="29" t="str">
        <f>IF(직접데이타입력!$M94=1,IF(직접데이타입력!$E94="14",직접데이타입력!$K94," ")," ")</f>
        <v xml:space="preserve"> </v>
      </c>
      <c r="P89" s="29" t="str">
        <f>IF(직접데이타입력!$M94=1,IF(직접데이타입력!$E94="15",직접데이타입력!$K94," ")," ")</f>
        <v xml:space="preserve"> </v>
      </c>
      <c r="Q89" s="29" t="str">
        <f>IF(직접데이타입력!$M94=1,IF(직접데이타입력!$E94="16",직접데이타입력!$K94," ")," ")</f>
        <v xml:space="preserve"> </v>
      </c>
      <c r="R89" s="29" t="str">
        <f>IF(직접데이타입력!$M94=1,IF(직접데이타입력!$E94="17",직접데이타입력!$K94," ")," ")</f>
        <v xml:space="preserve"> </v>
      </c>
      <c r="S89" s="29" t="str">
        <f>IF(직접데이타입력!$M94=1,IF(직접데이타입력!$E94="18",직접데이타입력!$K94," ")," ")</f>
        <v xml:space="preserve"> </v>
      </c>
      <c r="T89" s="29" t="str">
        <f>IF(직접데이타입력!$M94=1,IF(직접데이타입력!$E94="19",직접데이타입력!$K94," ")," ")</f>
        <v xml:space="preserve"> </v>
      </c>
    </row>
    <row r="90" spans="1:20" ht="11.25" customHeight="1">
      <c r="A90" s="29">
        <f t="shared" si="1"/>
        <v>89</v>
      </c>
      <c r="B90" s="29" t="str">
        <f>IF(직접데이타입력!$M95=1,IF(직접데이타입력!$E95="1",직접데이타입력!$K95," ")," ")</f>
        <v xml:space="preserve"> </v>
      </c>
      <c r="C90" s="29" t="str">
        <f>IF(직접데이타입력!$M95=1,IF(직접데이타입력!$E95="2",직접데이타입력!$K95," ")," ")</f>
        <v xml:space="preserve"> </v>
      </c>
      <c r="D90" s="29" t="str">
        <f>IF(직접데이타입력!$M95=1,IF(직접데이타입력!$E95="3",직접데이타입력!$K95," ")," ")</f>
        <v xml:space="preserve"> </v>
      </c>
      <c r="E90" s="29" t="str">
        <f>IF(직접데이타입력!$M95=1,IF(직접데이타입력!$E95="4",직접데이타입력!$K95," ")," ")</f>
        <v xml:space="preserve"> </v>
      </c>
      <c r="F90" s="29" t="str">
        <f>IF(직접데이타입력!$M95=1,IF(직접데이타입력!$E95="5",직접데이타입력!$K95," ")," ")</f>
        <v xml:space="preserve"> </v>
      </c>
      <c r="G90" s="29" t="str">
        <f>IF(직접데이타입력!$M95=1,IF(직접데이타입력!$E95="6",직접데이타입력!$K95," ")," ")</f>
        <v xml:space="preserve"> </v>
      </c>
      <c r="H90" s="29" t="str">
        <f>IF(직접데이타입력!$M95=1,IF(직접데이타입력!$E95="7",직접데이타입력!$K95," ")," ")</f>
        <v xml:space="preserve"> </v>
      </c>
      <c r="I90" s="29" t="str">
        <f>IF(직접데이타입력!$M95=1,IF(직접데이타입력!$E95="8",직접데이타입력!$K95," ")," ")</f>
        <v xml:space="preserve"> </v>
      </c>
      <c r="J90" s="29" t="str">
        <f>IF(직접데이타입력!$M95=1,IF(직접데이타입력!$E95="9",직접데이타입력!$K95," ")," ")</f>
        <v xml:space="preserve"> </v>
      </c>
      <c r="K90" s="29" t="str">
        <f>IF(직접데이타입력!$M95=1,IF(직접데이타입력!$E95="10",직접데이타입력!$K95," ")," ")</f>
        <v xml:space="preserve"> </v>
      </c>
      <c r="L90" s="29" t="str">
        <f>IF(직접데이타입력!$M95=1,IF(직접데이타입력!$E95="11",직접데이타입력!$K95," ")," ")</f>
        <v xml:space="preserve"> </v>
      </c>
      <c r="M90" s="29" t="str">
        <f>IF(직접데이타입력!$M95=1,IF(직접데이타입력!$E95="12",직접데이타입력!$K95," ")," ")</f>
        <v xml:space="preserve"> </v>
      </c>
      <c r="N90" s="29" t="str">
        <f>IF(직접데이타입력!$M95=1,IF(직접데이타입력!$E95="13",직접데이타입력!$K95," ")," ")</f>
        <v xml:space="preserve"> </v>
      </c>
      <c r="O90" s="29" t="str">
        <f>IF(직접데이타입력!$M95=1,IF(직접데이타입력!$E95="14",직접데이타입력!$K95," ")," ")</f>
        <v xml:space="preserve"> </v>
      </c>
      <c r="P90" s="29" t="str">
        <f>IF(직접데이타입력!$M95=1,IF(직접데이타입력!$E95="15",직접데이타입력!$K95," ")," ")</f>
        <v xml:space="preserve"> </v>
      </c>
      <c r="Q90" s="29" t="str">
        <f>IF(직접데이타입력!$M95=1,IF(직접데이타입력!$E95="16",직접데이타입력!$K95," ")," ")</f>
        <v xml:space="preserve"> </v>
      </c>
      <c r="R90" s="29" t="str">
        <f>IF(직접데이타입력!$M95=1,IF(직접데이타입력!$E95="17",직접데이타입력!$K95," ")," ")</f>
        <v xml:space="preserve"> </v>
      </c>
      <c r="S90" s="29" t="str">
        <f>IF(직접데이타입력!$M95=1,IF(직접데이타입력!$E95="18",직접데이타입력!$K95," ")," ")</f>
        <v xml:space="preserve"> </v>
      </c>
      <c r="T90" s="29" t="str">
        <f>IF(직접데이타입력!$M95=1,IF(직접데이타입력!$E95="19",직접데이타입력!$K95," ")," ")</f>
        <v xml:space="preserve"> </v>
      </c>
    </row>
    <row r="91" spans="1:20" ht="11.25" customHeight="1">
      <c r="A91" s="29">
        <f t="shared" si="1"/>
        <v>90</v>
      </c>
      <c r="B91" s="29" t="str">
        <f>IF(직접데이타입력!$M96=1,IF(직접데이타입력!$E96="1",직접데이타입력!$K96," ")," ")</f>
        <v xml:space="preserve"> </v>
      </c>
      <c r="C91" s="29" t="str">
        <f>IF(직접데이타입력!$M96=1,IF(직접데이타입력!$E96="2",직접데이타입력!$K96," ")," ")</f>
        <v xml:space="preserve"> </v>
      </c>
      <c r="D91" s="29" t="str">
        <f>IF(직접데이타입력!$M96=1,IF(직접데이타입력!$E96="3",직접데이타입력!$K96," ")," ")</f>
        <v xml:space="preserve"> </v>
      </c>
      <c r="E91" s="29" t="str">
        <f>IF(직접데이타입력!$M96=1,IF(직접데이타입력!$E96="4",직접데이타입력!$K96," ")," ")</f>
        <v xml:space="preserve"> </v>
      </c>
      <c r="F91" s="29" t="str">
        <f>IF(직접데이타입력!$M96=1,IF(직접데이타입력!$E96="5",직접데이타입력!$K96," ")," ")</f>
        <v xml:space="preserve"> </v>
      </c>
      <c r="G91" s="29" t="str">
        <f>IF(직접데이타입력!$M96=1,IF(직접데이타입력!$E96="6",직접데이타입력!$K96," ")," ")</f>
        <v xml:space="preserve"> </v>
      </c>
      <c r="H91" s="29" t="str">
        <f>IF(직접데이타입력!$M96=1,IF(직접데이타입력!$E96="7",직접데이타입력!$K96," ")," ")</f>
        <v xml:space="preserve"> </v>
      </c>
      <c r="I91" s="29" t="str">
        <f>IF(직접데이타입력!$M96=1,IF(직접데이타입력!$E96="8",직접데이타입력!$K96," ")," ")</f>
        <v xml:space="preserve"> </v>
      </c>
      <c r="J91" s="29" t="str">
        <f>IF(직접데이타입력!$M96=1,IF(직접데이타입력!$E96="9",직접데이타입력!$K96," ")," ")</f>
        <v xml:space="preserve"> </v>
      </c>
      <c r="K91" s="29" t="str">
        <f>IF(직접데이타입력!$M96=1,IF(직접데이타입력!$E96="10",직접데이타입력!$K96," ")," ")</f>
        <v xml:space="preserve"> </v>
      </c>
      <c r="L91" s="29" t="str">
        <f>IF(직접데이타입력!$M96=1,IF(직접데이타입력!$E96="11",직접데이타입력!$K96," ")," ")</f>
        <v xml:space="preserve"> </v>
      </c>
      <c r="M91" s="29" t="str">
        <f>IF(직접데이타입력!$M96=1,IF(직접데이타입력!$E96="12",직접데이타입력!$K96," ")," ")</f>
        <v xml:space="preserve"> </v>
      </c>
      <c r="N91" s="29" t="str">
        <f>IF(직접데이타입력!$M96=1,IF(직접데이타입력!$E96="13",직접데이타입력!$K96," ")," ")</f>
        <v xml:space="preserve"> </v>
      </c>
      <c r="O91" s="29" t="str">
        <f>IF(직접데이타입력!$M96=1,IF(직접데이타입력!$E96="14",직접데이타입력!$K96," ")," ")</f>
        <v xml:space="preserve"> </v>
      </c>
      <c r="P91" s="29" t="str">
        <f>IF(직접데이타입력!$M96=1,IF(직접데이타입력!$E96="15",직접데이타입력!$K96," ")," ")</f>
        <v xml:space="preserve"> </v>
      </c>
      <c r="Q91" s="29" t="str">
        <f>IF(직접데이타입력!$M96=1,IF(직접데이타입력!$E96="16",직접데이타입력!$K96," ")," ")</f>
        <v xml:space="preserve"> </v>
      </c>
      <c r="R91" s="29" t="str">
        <f>IF(직접데이타입력!$M96=1,IF(직접데이타입력!$E96="17",직접데이타입력!$K96," ")," ")</f>
        <v xml:space="preserve"> </v>
      </c>
      <c r="S91" s="29" t="str">
        <f>IF(직접데이타입력!$M96=1,IF(직접데이타입력!$E96="18",직접데이타입력!$K96," ")," ")</f>
        <v xml:space="preserve"> </v>
      </c>
      <c r="T91" s="29" t="str">
        <f>IF(직접데이타입력!$M96=1,IF(직접데이타입력!$E96="19",직접데이타입력!$K96," ")," ")</f>
        <v xml:space="preserve"> </v>
      </c>
    </row>
    <row r="92" spans="1:20" ht="11.25" customHeight="1">
      <c r="A92" s="29">
        <f t="shared" si="1"/>
        <v>91</v>
      </c>
      <c r="B92" s="29" t="str">
        <f>IF(직접데이타입력!$M97=1,IF(직접데이타입력!$E97="1",직접데이타입력!$K97," ")," ")</f>
        <v xml:space="preserve"> </v>
      </c>
      <c r="C92" s="29" t="str">
        <f>IF(직접데이타입력!$M97=1,IF(직접데이타입력!$E97="2",직접데이타입력!$K97," ")," ")</f>
        <v xml:space="preserve"> </v>
      </c>
      <c r="D92" s="29" t="str">
        <f>IF(직접데이타입력!$M97=1,IF(직접데이타입력!$E97="3",직접데이타입력!$K97," ")," ")</f>
        <v xml:space="preserve"> </v>
      </c>
      <c r="E92" s="29" t="str">
        <f>IF(직접데이타입력!$M97=1,IF(직접데이타입력!$E97="4",직접데이타입력!$K97," ")," ")</f>
        <v xml:space="preserve"> </v>
      </c>
      <c r="F92" s="29" t="str">
        <f>IF(직접데이타입력!$M97=1,IF(직접데이타입력!$E97="5",직접데이타입력!$K97," ")," ")</f>
        <v xml:space="preserve"> </v>
      </c>
      <c r="G92" s="29" t="str">
        <f>IF(직접데이타입력!$M97=1,IF(직접데이타입력!$E97="6",직접데이타입력!$K97," ")," ")</f>
        <v xml:space="preserve"> </v>
      </c>
      <c r="H92" s="29" t="str">
        <f>IF(직접데이타입력!$M97=1,IF(직접데이타입력!$E97="7",직접데이타입력!$K97," ")," ")</f>
        <v xml:space="preserve"> </v>
      </c>
      <c r="I92" s="29" t="str">
        <f>IF(직접데이타입력!$M97=1,IF(직접데이타입력!$E97="8",직접데이타입력!$K97," ")," ")</f>
        <v xml:space="preserve"> </v>
      </c>
      <c r="J92" s="29" t="str">
        <f>IF(직접데이타입력!$M97=1,IF(직접데이타입력!$E97="9",직접데이타입력!$K97," ")," ")</f>
        <v xml:space="preserve"> </v>
      </c>
      <c r="K92" s="29" t="str">
        <f>IF(직접데이타입력!$M97=1,IF(직접데이타입력!$E97="10",직접데이타입력!$K97," ")," ")</f>
        <v xml:space="preserve"> </v>
      </c>
      <c r="L92" s="29" t="str">
        <f>IF(직접데이타입력!$M97=1,IF(직접데이타입력!$E97="11",직접데이타입력!$K97," ")," ")</f>
        <v xml:space="preserve"> </v>
      </c>
      <c r="M92" s="29" t="str">
        <f>IF(직접데이타입력!$M97=1,IF(직접데이타입력!$E97="12",직접데이타입력!$K97," ")," ")</f>
        <v xml:space="preserve"> </v>
      </c>
      <c r="N92" s="29" t="str">
        <f>IF(직접데이타입력!$M97=1,IF(직접데이타입력!$E97="13",직접데이타입력!$K97," ")," ")</f>
        <v xml:space="preserve"> </v>
      </c>
      <c r="O92" s="29" t="str">
        <f>IF(직접데이타입력!$M97=1,IF(직접데이타입력!$E97="14",직접데이타입력!$K97," ")," ")</f>
        <v xml:space="preserve"> </v>
      </c>
      <c r="P92" s="29" t="str">
        <f>IF(직접데이타입력!$M97=1,IF(직접데이타입력!$E97="15",직접데이타입력!$K97," ")," ")</f>
        <v xml:space="preserve"> </v>
      </c>
      <c r="Q92" s="29" t="str">
        <f>IF(직접데이타입력!$M97=1,IF(직접데이타입력!$E97="16",직접데이타입력!$K97," ")," ")</f>
        <v xml:space="preserve"> </v>
      </c>
      <c r="R92" s="29" t="str">
        <f>IF(직접데이타입력!$M97=1,IF(직접데이타입력!$E97="17",직접데이타입력!$K97," ")," ")</f>
        <v xml:space="preserve"> </v>
      </c>
      <c r="S92" s="29" t="str">
        <f>IF(직접데이타입력!$M97=1,IF(직접데이타입력!$E97="18",직접데이타입력!$K97," ")," ")</f>
        <v xml:space="preserve"> </v>
      </c>
      <c r="T92" s="29" t="str">
        <f>IF(직접데이타입력!$M97=1,IF(직접데이타입력!$E97="19",직접데이타입력!$K97," ")," ")</f>
        <v xml:space="preserve"> </v>
      </c>
    </row>
    <row r="93" spans="1:20" ht="11.25" customHeight="1">
      <c r="A93" s="29">
        <f t="shared" si="1"/>
        <v>92</v>
      </c>
      <c r="B93" s="29" t="str">
        <f>IF(직접데이타입력!$M98=1,IF(직접데이타입력!$E98="1",직접데이타입력!$K98," ")," ")</f>
        <v xml:space="preserve"> </v>
      </c>
      <c r="C93" s="29" t="str">
        <f>IF(직접데이타입력!$M98=1,IF(직접데이타입력!$E98="2",직접데이타입력!$K98," ")," ")</f>
        <v xml:space="preserve"> </v>
      </c>
      <c r="D93" s="29" t="str">
        <f>IF(직접데이타입력!$M98=1,IF(직접데이타입력!$E98="3",직접데이타입력!$K98," ")," ")</f>
        <v xml:space="preserve"> </v>
      </c>
      <c r="E93" s="29" t="str">
        <f>IF(직접데이타입력!$M98=1,IF(직접데이타입력!$E98="4",직접데이타입력!$K98," ")," ")</f>
        <v xml:space="preserve"> </v>
      </c>
      <c r="F93" s="29" t="str">
        <f>IF(직접데이타입력!$M98=1,IF(직접데이타입력!$E98="5",직접데이타입력!$K98," ")," ")</f>
        <v xml:space="preserve"> </v>
      </c>
      <c r="G93" s="29" t="str">
        <f>IF(직접데이타입력!$M98=1,IF(직접데이타입력!$E98="6",직접데이타입력!$K98," ")," ")</f>
        <v xml:space="preserve"> </v>
      </c>
      <c r="H93" s="29" t="str">
        <f>IF(직접데이타입력!$M98=1,IF(직접데이타입력!$E98="7",직접데이타입력!$K98," ")," ")</f>
        <v xml:space="preserve"> </v>
      </c>
      <c r="I93" s="29" t="str">
        <f>IF(직접데이타입력!$M98=1,IF(직접데이타입력!$E98="8",직접데이타입력!$K98," ")," ")</f>
        <v xml:space="preserve"> </v>
      </c>
      <c r="J93" s="29" t="str">
        <f>IF(직접데이타입력!$M98=1,IF(직접데이타입력!$E98="9",직접데이타입력!$K98," ")," ")</f>
        <v xml:space="preserve"> </v>
      </c>
      <c r="K93" s="29" t="str">
        <f>IF(직접데이타입력!$M98=1,IF(직접데이타입력!$E98="10",직접데이타입력!$K98," ")," ")</f>
        <v xml:space="preserve"> </v>
      </c>
      <c r="L93" s="29" t="str">
        <f>IF(직접데이타입력!$M98=1,IF(직접데이타입력!$E98="11",직접데이타입력!$K98," ")," ")</f>
        <v xml:space="preserve"> </v>
      </c>
      <c r="M93" s="29" t="str">
        <f>IF(직접데이타입력!$M98=1,IF(직접데이타입력!$E98="12",직접데이타입력!$K98," ")," ")</f>
        <v xml:space="preserve"> </v>
      </c>
      <c r="N93" s="29" t="str">
        <f>IF(직접데이타입력!$M98=1,IF(직접데이타입력!$E98="13",직접데이타입력!$K98," ")," ")</f>
        <v xml:space="preserve"> </v>
      </c>
      <c r="O93" s="29" t="str">
        <f>IF(직접데이타입력!$M98=1,IF(직접데이타입력!$E98="14",직접데이타입력!$K98," ")," ")</f>
        <v xml:space="preserve"> </v>
      </c>
      <c r="P93" s="29" t="str">
        <f>IF(직접데이타입력!$M98=1,IF(직접데이타입력!$E98="15",직접데이타입력!$K98," ")," ")</f>
        <v xml:space="preserve"> </v>
      </c>
      <c r="Q93" s="29" t="str">
        <f>IF(직접데이타입력!$M98=1,IF(직접데이타입력!$E98="16",직접데이타입력!$K98," ")," ")</f>
        <v xml:space="preserve"> </v>
      </c>
      <c r="R93" s="29" t="str">
        <f>IF(직접데이타입력!$M98=1,IF(직접데이타입력!$E98="17",직접데이타입력!$K98," ")," ")</f>
        <v xml:space="preserve"> </v>
      </c>
      <c r="S93" s="29" t="str">
        <f>IF(직접데이타입력!$M98=1,IF(직접데이타입력!$E98="18",직접데이타입력!$K98," ")," ")</f>
        <v xml:space="preserve"> </v>
      </c>
      <c r="T93" s="29" t="str">
        <f>IF(직접데이타입력!$M98=1,IF(직접데이타입력!$E98="19",직접데이타입력!$K98," ")," ")</f>
        <v xml:space="preserve"> </v>
      </c>
    </row>
    <row r="94" spans="1:20" ht="11.25" customHeight="1">
      <c r="A94" s="29">
        <f t="shared" si="1"/>
        <v>93</v>
      </c>
      <c r="B94" s="29" t="str">
        <f>IF(직접데이타입력!$M99=1,IF(직접데이타입력!$E99="1",직접데이타입력!$K99," ")," ")</f>
        <v xml:space="preserve"> </v>
      </c>
      <c r="C94" s="29" t="str">
        <f>IF(직접데이타입력!$M99=1,IF(직접데이타입력!$E99="2",직접데이타입력!$K99," ")," ")</f>
        <v xml:space="preserve"> </v>
      </c>
      <c r="D94" s="29" t="str">
        <f>IF(직접데이타입력!$M99=1,IF(직접데이타입력!$E99="3",직접데이타입력!$K99," ")," ")</f>
        <v xml:space="preserve"> </v>
      </c>
      <c r="E94" s="29" t="str">
        <f>IF(직접데이타입력!$M99=1,IF(직접데이타입력!$E99="4",직접데이타입력!$K99," ")," ")</f>
        <v xml:space="preserve"> </v>
      </c>
      <c r="F94" s="29" t="str">
        <f>IF(직접데이타입력!$M99=1,IF(직접데이타입력!$E99="5",직접데이타입력!$K99," ")," ")</f>
        <v xml:space="preserve"> </v>
      </c>
      <c r="G94" s="29" t="str">
        <f>IF(직접데이타입력!$M99=1,IF(직접데이타입력!$E99="6",직접데이타입력!$K99," ")," ")</f>
        <v xml:space="preserve"> </v>
      </c>
      <c r="H94" s="29" t="str">
        <f>IF(직접데이타입력!$M99=1,IF(직접데이타입력!$E99="7",직접데이타입력!$K99," ")," ")</f>
        <v xml:space="preserve"> </v>
      </c>
      <c r="I94" s="29" t="str">
        <f>IF(직접데이타입력!$M99=1,IF(직접데이타입력!$E99="8",직접데이타입력!$K99," ")," ")</f>
        <v xml:space="preserve"> </v>
      </c>
      <c r="J94" s="29" t="str">
        <f>IF(직접데이타입력!$M99=1,IF(직접데이타입력!$E99="9",직접데이타입력!$K99," ")," ")</f>
        <v xml:space="preserve"> </v>
      </c>
      <c r="K94" s="29" t="str">
        <f>IF(직접데이타입력!$M99=1,IF(직접데이타입력!$E99="10",직접데이타입력!$K99," ")," ")</f>
        <v xml:space="preserve"> </v>
      </c>
      <c r="L94" s="29" t="str">
        <f>IF(직접데이타입력!$M99=1,IF(직접데이타입력!$E99="11",직접데이타입력!$K99," ")," ")</f>
        <v xml:space="preserve"> </v>
      </c>
      <c r="M94" s="29" t="str">
        <f>IF(직접데이타입력!$M99=1,IF(직접데이타입력!$E99="12",직접데이타입력!$K99," ")," ")</f>
        <v xml:space="preserve"> </v>
      </c>
      <c r="N94" s="29" t="str">
        <f>IF(직접데이타입력!$M99=1,IF(직접데이타입력!$E99="13",직접데이타입력!$K99," ")," ")</f>
        <v xml:space="preserve"> </v>
      </c>
      <c r="O94" s="29" t="str">
        <f>IF(직접데이타입력!$M99=1,IF(직접데이타입력!$E99="14",직접데이타입력!$K99," ")," ")</f>
        <v xml:space="preserve"> </v>
      </c>
      <c r="P94" s="29" t="str">
        <f>IF(직접데이타입력!$M99=1,IF(직접데이타입력!$E99="15",직접데이타입력!$K99," ")," ")</f>
        <v xml:space="preserve"> </v>
      </c>
      <c r="Q94" s="29" t="str">
        <f>IF(직접데이타입력!$M99=1,IF(직접데이타입력!$E99="16",직접데이타입력!$K99," ")," ")</f>
        <v xml:space="preserve"> </v>
      </c>
      <c r="R94" s="29" t="str">
        <f>IF(직접데이타입력!$M99=1,IF(직접데이타입력!$E99="17",직접데이타입력!$K99," ")," ")</f>
        <v xml:space="preserve"> </v>
      </c>
      <c r="S94" s="29" t="str">
        <f>IF(직접데이타입력!$M99=1,IF(직접데이타입력!$E99="18",직접데이타입력!$K99," ")," ")</f>
        <v xml:space="preserve"> </v>
      </c>
      <c r="T94" s="29" t="str">
        <f>IF(직접데이타입력!$M99=1,IF(직접데이타입력!$E99="19",직접데이타입력!$K99," ")," ")</f>
        <v xml:space="preserve"> </v>
      </c>
    </row>
    <row r="95" spans="1:20" ht="11.25" customHeight="1">
      <c r="A95" s="29">
        <f t="shared" si="1"/>
        <v>94</v>
      </c>
      <c r="B95" s="29" t="str">
        <f>IF(직접데이타입력!$M100=1,IF(직접데이타입력!$E100="1",직접데이타입력!$K100," ")," ")</f>
        <v xml:space="preserve"> </v>
      </c>
      <c r="C95" s="29" t="str">
        <f>IF(직접데이타입력!$M100=1,IF(직접데이타입력!$E100="2",직접데이타입력!$K100," ")," ")</f>
        <v xml:space="preserve"> </v>
      </c>
      <c r="D95" s="29" t="str">
        <f>IF(직접데이타입력!$M100=1,IF(직접데이타입력!$E100="3",직접데이타입력!$K100," ")," ")</f>
        <v xml:space="preserve"> </v>
      </c>
      <c r="E95" s="29" t="str">
        <f>IF(직접데이타입력!$M100=1,IF(직접데이타입력!$E100="4",직접데이타입력!$K100," ")," ")</f>
        <v xml:space="preserve"> </v>
      </c>
      <c r="F95" s="29" t="str">
        <f>IF(직접데이타입력!$M100=1,IF(직접데이타입력!$E100="5",직접데이타입력!$K100," ")," ")</f>
        <v xml:space="preserve"> </v>
      </c>
      <c r="G95" s="29" t="str">
        <f>IF(직접데이타입력!$M100=1,IF(직접데이타입력!$E100="6",직접데이타입력!$K100," ")," ")</f>
        <v xml:space="preserve"> </v>
      </c>
      <c r="H95" s="29" t="str">
        <f>IF(직접데이타입력!$M100=1,IF(직접데이타입력!$E100="7",직접데이타입력!$K100," ")," ")</f>
        <v xml:space="preserve"> </v>
      </c>
      <c r="I95" s="29" t="str">
        <f>IF(직접데이타입력!$M100=1,IF(직접데이타입력!$E100="8",직접데이타입력!$K100," ")," ")</f>
        <v xml:space="preserve"> </v>
      </c>
      <c r="J95" s="29" t="str">
        <f>IF(직접데이타입력!$M100=1,IF(직접데이타입력!$E100="9",직접데이타입력!$K100," ")," ")</f>
        <v xml:space="preserve"> </v>
      </c>
      <c r="K95" s="29" t="str">
        <f>IF(직접데이타입력!$M100=1,IF(직접데이타입력!$E100="10",직접데이타입력!$K100," ")," ")</f>
        <v xml:space="preserve"> </v>
      </c>
      <c r="L95" s="29" t="str">
        <f>IF(직접데이타입력!$M100=1,IF(직접데이타입력!$E100="11",직접데이타입력!$K100," ")," ")</f>
        <v xml:space="preserve"> </v>
      </c>
      <c r="M95" s="29" t="str">
        <f>IF(직접데이타입력!$M100=1,IF(직접데이타입력!$E100="12",직접데이타입력!$K100," ")," ")</f>
        <v xml:space="preserve"> </v>
      </c>
      <c r="N95" s="29" t="str">
        <f>IF(직접데이타입력!$M100=1,IF(직접데이타입력!$E100="13",직접데이타입력!$K100," ")," ")</f>
        <v xml:space="preserve"> </v>
      </c>
      <c r="O95" s="29" t="str">
        <f>IF(직접데이타입력!$M100=1,IF(직접데이타입력!$E100="14",직접데이타입력!$K100," ")," ")</f>
        <v xml:space="preserve"> </v>
      </c>
      <c r="P95" s="29" t="str">
        <f>IF(직접데이타입력!$M100=1,IF(직접데이타입력!$E100="15",직접데이타입력!$K100," ")," ")</f>
        <v xml:space="preserve"> </v>
      </c>
      <c r="Q95" s="29" t="str">
        <f>IF(직접데이타입력!$M100=1,IF(직접데이타입력!$E100="16",직접데이타입력!$K100," ")," ")</f>
        <v xml:space="preserve"> </v>
      </c>
      <c r="R95" s="29" t="str">
        <f>IF(직접데이타입력!$M100=1,IF(직접데이타입력!$E100="17",직접데이타입력!$K100," ")," ")</f>
        <v xml:space="preserve"> </v>
      </c>
      <c r="S95" s="29" t="str">
        <f>IF(직접데이타입력!$M100=1,IF(직접데이타입력!$E100="18",직접데이타입력!$K100," ")," ")</f>
        <v xml:space="preserve"> </v>
      </c>
      <c r="T95" s="29" t="str">
        <f>IF(직접데이타입력!$M100=1,IF(직접데이타입력!$E100="19",직접데이타입력!$K100," ")," ")</f>
        <v xml:space="preserve"> </v>
      </c>
    </row>
    <row r="96" spans="1:20" ht="11.25" customHeight="1">
      <c r="A96" s="29">
        <f t="shared" si="1"/>
        <v>95</v>
      </c>
      <c r="B96" s="29" t="str">
        <f>IF(직접데이타입력!$M101=1,IF(직접데이타입력!$E101="1",직접데이타입력!$K101," ")," ")</f>
        <v xml:space="preserve"> </v>
      </c>
      <c r="C96" s="29" t="str">
        <f>IF(직접데이타입력!$M101=1,IF(직접데이타입력!$E101="2",직접데이타입력!$K101," ")," ")</f>
        <v xml:space="preserve"> </v>
      </c>
      <c r="D96" s="29" t="str">
        <f>IF(직접데이타입력!$M101=1,IF(직접데이타입력!$E101="3",직접데이타입력!$K101," ")," ")</f>
        <v xml:space="preserve"> </v>
      </c>
      <c r="E96" s="29" t="str">
        <f>IF(직접데이타입력!$M101=1,IF(직접데이타입력!$E101="4",직접데이타입력!$K101," ")," ")</f>
        <v xml:space="preserve"> </v>
      </c>
      <c r="F96" s="29" t="str">
        <f>IF(직접데이타입력!$M101=1,IF(직접데이타입력!$E101="5",직접데이타입력!$K101," ")," ")</f>
        <v xml:space="preserve"> </v>
      </c>
      <c r="G96" s="29" t="str">
        <f>IF(직접데이타입력!$M101=1,IF(직접데이타입력!$E101="6",직접데이타입력!$K101," ")," ")</f>
        <v xml:space="preserve"> </v>
      </c>
      <c r="H96" s="29" t="str">
        <f>IF(직접데이타입력!$M101=1,IF(직접데이타입력!$E101="7",직접데이타입력!$K101," ")," ")</f>
        <v xml:space="preserve"> </v>
      </c>
      <c r="I96" s="29" t="str">
        <f>IF(직접데이타입력!$M101=1,IF(직접데이타입력!$E101="8",직접데이타입력!$K101," ")," ")</f>
        <v xml:space="preserve"> </v>
      </c>
      <c r="J96" s="29" t="str">
        <f>IF(직접데이타입력!$M101=1,IF(직접데이타입력!$E101="9",직접데이타입력!$K101," ")," ")</f>
        <v xml:space="preserve"> </v>
      </c>
      <c r="K96" s="29" t="str">
        <f>IF(직접데이타입력!$M101=1,IF(직접데이타입력!$E101="10",직접데이타입력!$K101," ")," ")</f>
        <v xml:space="preserve"> </v>
      </c>
      <c r="L96" s="29" t="str">
        <f>IF(직접데이타입력!$M101=1,IF(직접데이타입력!$E101="11",직접데이타입력!$K101," ")," ")</f>
        <v xml:space="preserve"> </v>
      </c>
      <c r="M96" s="29" t="str">
        <f>IF(직접데이타입력!$M101=1,IF(직접데이타입력!$E101="12",직접데이타입력!$K101," ")," ")</f>
        <v xml:space="preserve"> </v>
      </c>
      <c r="N96" s="29" t="str">
        <f>IF(직접데이타입력!$M101=1,IF(직접데이타입력!$E101="13",직접데이타입력!$K101," ")," ")</f>
        <v xml:space="preserve"> </v>
      </c>
      <c r="O96" s="29" t="str">
        <f>IF(직접데이타입력!$M101=1,IF(직접데이타입력!$E101="14",직접데이타입력!$K101," ")," ")</f>
        <v xml:space="preserve"> </v>
      </c>
      <c r="P96" s="29" t="str">
        <f>IF(직접데이타입력!$M101=1,IF(직접데이타입력!$E101="15",직접데이타입력!$K101," ")," ")</f>
        <v xml:space="preserve"> </v>
      </c>
      <c r="Q96" s="29" t="str">
        <f>IF(직접데이타입력!$M101=1,IF(직접데이타입력!$E101="16",직접데이타입력!$K101," ")," ")</f>
        <v xml:space="preserve"> </v>
      </c>
      <c r="R96" s="29" t="str">
        <f>IF(직접데이타입력!$M101=1,IF(직접데이타입력!$E101="17",직접데이타입력!$K101," ")," ")</f>
        <v xml:space="preserve"> </v>
      </c>
      <c r="S96" s="29" t="str">
        <f>IF(직접데이타입력!$M101=1,IF(직접데이타입력!$E101="18",직접데이타입력!$K101," ")," ")</f>
        <v xml:space="preserve"> </v>
      </c>
      <c r="T96" s="29" t="str">
        <f>IF(직접데이타입력!$M101=1,IF(직접데이타입력!$E101="19",직접데이타입력!$K101," ")," ")</f>
        <v xml:space="preserve"> </v>
      </c>
    </row>
    <row r="97" spans="1:20" ht="11.25" customHeight="1">
      <c r="A97" s="29">
        <f t="shared" si="1"/>
        <v>96</v>
      </c>
      <c r="B97" s="29" t="str">
        <f>IF(직접데이타입력!$M102=1,IF(직접데이타입력!$E102="1",직접데이타입력!$K102," ")," ")</f>
        <v xml:space="preserve"> </v>
      </c>
      <c r="C97" s="29" t="str">
        <f>IF(직접데이타입력!$M102=1,IF(직접데이타입력!$E102="2",직접데이타입력!$K102," ")," ")</f>
        <v xml:space="preserve"> </v>
      </c>
      <c r="D97" s="29" t="str">
        <f>IF(직접데이타입력!$M102=1,IF(직접데이타입력!$E102="3",직접데이타입력!$K102," ")," ")</f>
        <v xml:space="preserve"> </v>
      </c>
      <c r="E97" s="29" t="str">
        <f>IF(직접데이타입력!$M102=1,IF(직접데이타입력!$E102="4",직접데이타입력!$K102," ")," ")</f>
        <v xml:space="preserve"> </v>
      </c>
      <c r="F97" s="29" t="str">
        <f>IF(직접데이타입력!$M102=1,IF(직접데이타입력!$E102="5",직접데이타입력!$K102," ")," ")</f>
        <v xml:space="preserve"> </v>
      </c>
      <c r="G97" s="29" t="str">
        <f>IF(직접데이타입력!$M102=1,IF(직접데이타입력!$E102="6",직접데이타입력!$K102," ")," ")</f>
        <v xml:space="preserve"> </v>
      </c>
      <c r="H97" s="29" t="str">
        <f>IF(직접데이타입력!$M102=1,IF(직접데이타입력!$E102="7",직접데이타입력!$K102," ")," ")</f>
        <v xml:space="preserve"> </v>
      </c>
      <c r="I97" s="29" t="str">
        <f>IF(직접데이타입력!$M102=1,IF(직접데이타입력!$E102="8",직접데이타입력!$K102," ")," ")</f>
        <v xml:space="preserve"> </v>
      </c>
      <c r="J97" s="29" t="str">
        <f>IF(직접데이타입력!$M102=1,IF(직접데이타입력!$E102="9",직접데이타입력!$K102," ")," ")</f>
        <v xml:space="preserve"> </v>
      </c>
      <c r="K97" s="29" t="str">
        <f>IF(직접데이타입력!$M102=1,IF(직접데이타입력!$E102="10",직접데이타입력!$K102," ")," ")</f>
        <v xml:space="preserve"> </v>
      </c>
      <c r="L97" s="29" t="str">
        <f>IF(직접데이타입력!$M102=1,IF(직접데이타입력!$E102="11",직접데이타입력!$K102," ")," ")</f>
        <v xml:space="preserve"> </v>
      </c>
      <c r="M97" s="29" t="str">
        <f>IF(직접데이타입력!$M102=1,IF(직접데이타입력!$E102="12",직접데이타입력!$K102," ")," ")</f>
        <v xml:space="preserve"> </v>
      </c>
      <c r="N97" s="29" t="str">
        <f>IF(직접데이타입력!$M102=1,IF(직접데이타입력!$E102="13",직접데이타입력!$K102," ")," ")</f>
        <v xml:space="preserve"> </v>
      </c>
      <c r="O97" s="29" t="str">
        <f>IF(직접데이타입력!$M102=1,IF(직접데이타입력!$E102="14",직접데이타입력!$K102," ")," ")</f>
        <v xml:space="preserve"> </v>
      </c>
      <c r="P97" s="29" t="str">
        <f>IF(직접데이타입력!$M102=1,IF(직접데이타입력!$E102="15",직접데이타입력!$K102," ")," ")</f>
        <v xml:space="preserve"> </v>
      </c>
      <c r="Q97" s="29" t="str">
        <f>IF(직접데이타입력!$M102=1,IF(직접데이타입력!$E102="16",직접데이타입력!$K102," ")," ")</f>
        <v xml:space="preserve"> </v>
      </c>
      <c r="R97" s="29" t="str">
        <f>IF(직접데이타입력!$M102=1,IF(직접데이타입력!$E102="17",직접데이타입력!$K102," ")," ")</f>
        <v xml:space="preserve"> </v>
      </c>
      <c r="S97" s="29" t="str">
        <f>IF(직접데이타입력!$M102=1,IF(직접데이타입력!$E102="18",직접데이타입력!$K102," ")," ")</f>
        <v xml:space="preserve"> </v>
      </c>
      <c r="T97" s="29" t="str">
        <f>IF(직접데이타입력!$M102=1,IF(직접데이타입력!$E102="19",직접데이타입력!$K102," ")," ")</f>
        <v xml:space="preserve"> </v>
      </c>
    </row>
    <row r="98" spans="1:20" ht="11.25" customHeight="1">
      <c r="A98" s="29">
        <f t="shared" si="1"/>
        <v>97</v>
      </c>
      <c r="B98" s="29" t="str">
        <f>IF(직접데이타입력!$M103=1,IF(직접데이타입력!$E103="1",직접데이타입력!$K103," ")," ")</f>
        <v xml:space="preserve"> </v>
      </c>
      <c r="C98" s="29" t="str">
        <f>IF(직접데이타입력!$M103=1,IF(직접데이타입력!$E103="2",직접데이타입력!$K103," ")," ")</f>
        <v xml:space="preserve"> </v>
      </c>
      <c r="D98" s="29" t="str">
        <f>IF(직접데이타입력!$M103=1,IF(직접데이타입력!$E103="3",직접데이타입력!$K103," ")," ")</f>
        <v xml:space="preserve"> </v>
      </c>
      <c r="E98" s="29" t="str">
        <f>IF(직접데이타입력!$M103=1,IF(직접데이타입력!$E103="4",직접데이타입력!$K103," ")," ")</f>
        <v xml:space="preserve"> </v>
      </c>
      <c r="F98" s="29" t="str">
        <f>IF(직접데이타입력!$M103=1,IF(직접데이타입력!$E103="5",직접데이타입력!$K103," ")," ")</f>
        <v xml:space="preserve"> </v>
      </c>
      <c r="G98" s="29" t="str">
        <f>IF(직접데이타입력!$M103=1,IF(직접데이타입력!$E103="6",직접데이타입력!$K103," ")," ")</f>
        <v xml:space="preserve"> </v>
      </c>
      <c r="H98" s="29" t="str">
        <f>IF(직접데이타입력!$M103=1,IF(직접데이타입력!$E103="7",직접데이타입력!$K103," ")," ")</f>
        <v xml:space="preserve"> </v>
      </c>
      <c r="I98" s="29" t="str">
        <f>IF(직접데이타입력!$M103=1,IF(직접데이타입력!$E103="8",직접데이타입력!$K103," ")," ")</f>
        <v xml:space="preserve"> </v>
      </c>
      <c r="J98" s="29" t="str">
        <f>IF(직접데이타입력!$M103=1,IF(직접데이타입력!$E103="9",직접데이타입력!$K103," ")," ")</f>
        <v xml:space="preserve"> </v>
      </c>
      <c r="K98" s="29" t="str">
        <f>IF(직접데이타입력!$M103=1,IF(직접데이타입력!$E103="10",직접데이타입력!$K103," ")," ")</f>
        <v xml:space="preserve"> </v>
      </c>
      <c r="L98" s="29" t="str">
        <f>IF(직접데이타입력!$M103=1,IF(직접데이타입력!$E103="11",직접데이타입력!$K103," ")," ")</f>
        <v xml:space="preserve"> </v>
      </c>
      <c r="M98" s="29" t="str">
        <f>IF(직접데이타입력!$M103=1,IF(직접데이타입력!$E103="12",직접데이타입력!$K103," ")," ")</f>
        <v xml:space="preserve"> </v>
      </c>
      <c r="N98" s="29" t="str">
        <f>IF(직접데이타입력!$M103=1,IF(직접데이타입력!$E103="13",직접데이타입력!$K103," ")," ")</f>
        <v xml:space="preserve"> </v>
      </c>
      <c r="O98" s="29" t="str">
        <f>IF(직접데이타입력!$M103=1,IF(직접데이타입력!$E103="14",직접데이타입력!$K103," ")," ")</f>
        <v xml:space="preserve"> </v>
      </c>
      <c r="P98" s="29" t="str">
        <f>IF(직접데이타입력!$M103=1,IF(직접데이타입력!$E103="15",직접데이타입력!$K103," ")," ")</f>
        <v xml:space="preserve"> </v>
      </c>
      <c r="Q98" s="29" t="str">
        <f>IF(직접데이타입력!$M103=1,IF(직접데이타입력!$E103="16",직접데이타입력!$K103," ")," ")</f>
        <v xml:space="preserve"> </v>
      </c>
      <c r="R98" s="29" t="str">
        <f>IF(직접데이타입력!$M103=1,IF(직접데이타입력!$E103="17",직접데이타입력!$K103," ")," ")</f>
        <v xml:space="preserve"> </v>
      </c>
      <c r="S98" s="29" t="str">
        <f>IF(직접데이타입력!$M103=1,IF(직접데이타입력!$E103="18",직접데이타입력!$K103," ")," ")</f>
        <v xml:space="preserve"> </v>
      </c>
      <c r="T98" s="29" t="str">
        <f>IF(직접데이타입력!$M103=1,IF(직접데이타입력!$E103="19",직접데이타입력!$K103," ")," ")</f>
        <v xml:space="preserve"> </v>
      </c>
    </row>
    <row r="99" spans="1:20" ht="11.25" customHeight="1">
      <c r="A99" s="29">
        <f t="shared" si="1"/>
        <v>98</v>
      </c>
      <c r="B99" s="29" t="str">
        <f>IF(직접데이타입력!$M104=1,IF(직접데이타입력!$E104="1",직접데이타입력!$K104," ")," ")</f>
        <v xml:space="preserve"> </v>
      </c>
      <c r="C99" s="29" t="str">
        <f>IF(직접데이타입력!$M104=1,IF(직접데이타입력!$E104="2",직접데이타입력!$K104," ")," ")</f>
        <v xml:space="preserve"> </v>
      </c>
      <c r="D99" s="29" t="str">
        <f>IF(직접데이타입력!$M104=1,IF(직접데이타입력!$E104="3",직접데이타입력!$K104," ")," ")</f>
        <v xml:space="preserve"> </v>
      </c>
      <c r="E99" s="29" t="str">
        <f>IF(직접데이타입력!$M104=1,IF(직접데이타입력!$E104="4",직접데이타입력!$K104," ")," ")</f>
        <v xml:space="preserve"> </v>
      </c>
      <c r="F99" s="29" t="str">
        <f>IF(직접데이타입력!$M104=1,IF(직접데이타입력!$E104="5",직접데이타입력!$K104," ")," ")</f>
        <v xml:space="preserve"> </v>
      </c>
      <c r="G99" s="29" t="str">
        <f>IF(직접데이타입력!$M104=1,IF(직접데이타입력!$E104="6",직접데이타입력!$K104," ")," ")</f>
        <v xml:space="preserve"> </v>
      </c>
      <c r="H99" s="29" t="str">
        <f>IF(직접데이타입력!$M104=1,IF(직접데이타입력!$E104="7",직접데이타입력!$K104," ")," ")</f>
        <v xml:space="preserve"> </v>
      </c>
      <c r="I99" s="29" t="str">
        <f>IF(직접데이타입력!$M104=1,IF(직접데이타입력!$E104="8",직접데이타입력!$K104," ")," ")</f>
        <v xml:space="preserve"> </v>
      </c>
      <c r="J99" s="29" t="str">
        <f>IF(직접데이타입력!$M104=1,IF(직접데이타입력!$E104="9",직접데이타입력!$K104," ")," ")</f>
        <v xml:space="preserve"> </v>
      </c>
      <c r="K99" s="29" t="str">
        <f>IF(직접데이타입력!$M104=1,IF(직접데이타입력!$E104="10",직접데이타입력!$K104," ")," ")</f>
        <v xml:space="preserve"> </v>
      </c>
      <c r="L99" s="29" t="str">
        <f>IF(직접데이타입력!$M104=1,IF(직접데이타입력!$E104="11",직접데이타입력!$K104," ")," ")</f>
        <v xml:space="preserve"> </v>
      </c>
      <c r="M99" s="29" t="str">
        <f>IF(직접데이타입력!$M104=1,IF(직접데이타입력!$E104="12",직접데이타입력!$K104," ")," ")</f>
        <v xml:space="preserve"> </v>
      </c>
      <c r="N99" s="29" t="str">
        <f>IF(직접데이타입력!$M104=1,IF(직접데이타입력!$E104="13",직접데이타입력!$K104," ")," ")</f>
        <v xml:space="preserve"> </v>
      </c>
      <c r="O99" s="29" t="str">
        <f>IF(직접데이타입력!$M104=1,IF(직접데이타입력!$E104="14",직접데이타입력!$K104," ")," ")</f>
        <v xml:space="preserve"> </v>
      </c>
      <c r="P99" s="29" t="str">
        <f>IF(직접데이타입력!$M104=1,IF(직접데이타입력!$E104="15",직접데이타입력!$K104," ")," ")</f>
        <v xml:space="preserve"> </v>
      </c>
      <c r="Q99" s="29" t="str">
        <f>IF(직접데이타입력!$M104=1,IF(직접데이타입력!$E104="16",직접데이타입력!$K104," ")," ")</f>
        <v xml:space="preserve"> </v>
      </c>
      <c r="R99" s="29" t="str">
        <f>IF(직접데이타입력!$M104=1,IF(직접데이타입력!$E104="17",직접데이타입력!$K104," ")," ")</f>
        <v xml:space="preserve"> </v>
      </c>
      <c r="S99" s="29" t="str">
        <f>IF(직접데이타입력!$M104=1,IF(직접데이타입력!$E104="18",직접데이타입력!$K104," ")," ")</f>
        <v xml:space="preserve"> </v>
      </c>
      <c r="T99" s="29" t="str">
        <f>IF(직접데이타입력!$M104=1,IF(직접데이타입력!$E104="19",직접데이타입력!$K104," ")," ")</f>
        <v xml:space="preserve"> </v>
      </c>
    </row>
    <row r="100" spans="1:20" ht="11.25" customHeight="1">
      <c r="A100" s="29">
        <f t="shared" si="1"/>
        <v>99</v>
      </c>
      <c r="B100" s="29" t="str">
        <f>IF(직접데이타입력!$M105=1,IF(직접데이타입력!$E105="1",직접데이타입력!$K105," ")," ")</f>
        <v xml:space="preserve"> </v>
      </c>
      <c r="C100" s="29" t="str">
        <f>IF(직접데이타입력!$M105=1,IF(직접데이타입력!$E105="2",직접데이타입력!$K105," ")," ")</f>
        <v xml:space="preserve"> </v>
      </c>
      <c r="D100" s="29" t="str">
        <f>IF(직접데이타입력!$M105=1,IF(직접데이타입력!$E105="3",직접데이타입력!$K105," ")," ")</f>
        <v xml:space="preserve"> </v>
      </c>
      <c r="E100" s="29" t="str">
        <f>IF(직접데이타입력!$M105=1,IF(직접데이타입력!$E105="4",직접데이타입력!$K105," ")," ")</f>
        <v xml:space="preserve"> </v>
      </c>
      <c r="F100" s="29" t="str">
        <f>IF(직접데이타입력!$M105=1,IF(직접데이타입력!$E105="5",직접데이타입력!$K105," ")," ")</f>
        <v xml:space="preserve"> </v>
      </c>
      <c r="G100" s="29" t="str">
        <f>IF(직접데이타입력!$M105=1,IF(직접데이타입력!$E105="6",직접데이타입력!$K105," ")," ")</f>
        <v xml:space="preserve"> </v>
      </c>
      <c r="H100" s="29" t="str">
        <f>IF(직접데이타입력!$M105=1,IF(직접데이타입력!$E105="7",직접데이타입력!$K105," ")," ")</f>
        <v xml:space="preserve"> </v>
      </c>
      <c r="I100" s="29" t="str">
        <f>IF(직접데이타입력!$M105=1,IF(직접데이타입력!$E105="8",직접데이타입력!$K105," ")," ")</f>
        <v xml:space="preserve"> </v>
      </c>
      <c r="J100" s="29" t="str">
        <f>IF(직접데이타입력!$M105=1,IF(직접데이타입력!$E105="9",직접데이타입력!$K105," ")," ")</f>
        <v xml:space="preserve"> </v>
      </c>
      <c r="K100" s="29" t="str">
        <f>IF(직접데이타입력!$M105=1,IF(직접데이타입력!$E105="10",직접데이타입력!$K105," ")," ")</f>
        <v xml:space="preserve"> </v>
      </c>
      <c r="L100" s="29" t="str">
        <f>IF(직접데이타입력!$M105=1,IF(직접데이타입력!$E105="11",직접데이타입력!$K105," ")," ")</f>
        <v xml:space="preserve"> </v>
      </c>
      <c r="M100" s="29" t="str">
        <f>IF(직접데이타입력!$M105=1,IF(직접데이타입력!$E105="12",직접데이타입력!$K105," ")," ")</f>
        <v xml:space="preserve"> </v>
      </c>
      <c r="N100" s="29" t="str">
        <f>IF(직접데이타입력!$M105=1,IF(직접데이타입력!$E105="13",직접데이타입력!$K105," ")," ")</f>
        <v xml:space="preserve"> </v>
      </c>
      <c r="O100" s="29" t="str">
        <f>IF(직접데이타입력!$M105=1,IF(직접데이타입력!$E105="14",직접데이타입력!$K105," ")," ")</f>
        <v xml:space="preserve"> </v>
      </c>
      <c r="P100" s="29" t="str">
        <f>IF(직접데이타입력!$M105=1,IF(직접데이타입력!$E105="15",직접데이타입력!$K105," ")," ")</f>
        <v xml:space="preserve"> </v>
      </c>
      <c r="Q100" s="29" t="str">
        <f>IF(직접데이타입력!$M105=1,IF(직접데이타입력!$E105="16",직접데이타입력!$K105," ")," ")</f>
        <v xml:space="preserve"> </v>
      </c>
      <c r="R100" s="29" t="str">
        <f>IF(직접데이타입력!$M105=1,IF(직접데이타입력!$E105="17",직접데이타입력!$K105," ")," ")</f>
        <v xml:space="preserve"> </v>
      </c>
      <c r="S100" s="29" t="str">
        <f>IF(직접데이타입력!$M105=1,IF(직접데이타입력!$E105="18",직접데이타입력!$K105," ")," ")</f>
        <v xml:space="preserve"> </v>
      </c>
      <c r="T100" s="29" t="str">
        <f>IF(직접데이타입력!$M105=1,IF(직접데이타입력!$E105="19",직접데이타입력!$K105," ")," ")</f>
        <v xml:space="preserve"> </v>
      </c>
    </row>
    <row r="101" spans="1:20" ht="11.25" customHeight="1">
      <c r="A101" s="29">
        <f t="shared" si="1"/>
        <v>100</v>
      </c>
      <c r="B101" s="29" t="str">
        <f>IF(직접데이타입력!$M106=1,IF(직접데이타입력!$E106="1",직접데이타입력!$K106," ")," ")</f>
        <v xml:space="preserve"> </v>
      </c>
      <c r="C101" s="29" t="str">
        <f>IF(직접데이타입력!$M106=1,IF(직접데이타입력!$E106="2",직접데이타입력!$K106," ")," ")</f>
        <v xml:space="preserve"> </v>
      </c>
      <c r="D101" s="29" t="str">
        <f>IF(직접데이타입력!$M106=1,IF(직접데이타입력!$E106="3",직접데이타입력!$K106," ")," ")</f>
        <v xml:space="preserve"> </v>
      </c>
      <c r="E101" s="29" t="str">
        <f>IF(직접데이타입력!$M106=1,IF(직접데이타입력!$E106="4",직접데이타입력!$K106," ")," ")</f>
        <v xml:space="preserve"> </v>
      </c>
      <c r="F101" s="29" t="str">
        <f>IF(직접데이타입력!$M106=1,IF(직접데이타입력!$E106="5",직접데이타입력!$K106," ")," ")</f>
        <v xml:space="preserve"> </v>
      </c>
      <c r="G101" s="29" t="str">
        <f>IF(직접데이타입력!$M106=1,IF(직접데이타입력!$E106="6",직접데이타입력!$K106," ")," ")</f>
        <v xml:space="preserve"> </v>
      </c>
      <c r="H101" s="29" t="str">
        <f>IF(직접데이타입력!$M106=1,IF(직접데이타입력!$E106="7",직접데이타입력!$K106," ")," ")</f>
        <v xml:space="preserve"> </v>
      </c>
      <c r="I101" s="29" t="str">
        <f>IF(직접데이타입력!$M106=1,IF(직접데이타입력!$E106="8",직접데이타입력!$K106," ")," ")</f>
        <v xml:space="preserve"> </v>
      </c>
      <c r="J101" s="29" t="str">
        <f>IF(직접데이타입력!$M106=1,IF(직접데이타입력!$E106="9",직접데이타입력!$K106," ")," ")</f>
        <v xml:space="preserve"> </v>
      </c>
      <c r="K101" s="29" t="str">
        <f>IF(직접데이타입력!$M106=1,IF(직접데이타입력!$E106="10",직접데이타입력!$K106," ")," ")</f>
        <v xml:space="preserve"> </v>
      </c>
      <c r="L101" s="29" t="str">
        <f>IF(직접데이타입력!$M106=1,IF(직접데이타입력!$E106="11",직접데이타입력!$K106," ")," ")</f>
        <v xml:space="preserve"> </v>
      </c>
      <c r="M101" s="29" t="str">
        <f>IF(직접데이타입력!$M106=1,IF(직접데이타입력!$E106="12",직접데이타입력!$K106," ")," ")</f>
        <v xml:space="preserve"> </v>
      </c>
      <c r="N101" s="29" t="str">
        <f>IF(직접데이타입력!$M106=1,IF(직접데이타입력!$E106="13",직접데이타입력!$K106," ")," ")</f>
        <v xml:space="preserve"> </v>
      </c>
      <c r="O101" s="29" t="str">
        <f>IF(직접데이타입력!$M106=1,IF(직접데이타입력!$E106="14",직접데이타입력!$K106," ")," ")</f>
        <v xml:space="preserve"> </v>
      </c>
      <c r="P101" s="29" t="str">
        <f>IF(직접데이타입력!$M106=1,IF(직접데이타입력!$E106="15",직접데이타입력!$K106," ")," ")</f>
        <v xml:space="preserve"> </v>
      </c>
      <c r="Q101" s="29" t="str">
        <f>IF(직접데이타입력!$M106=1,IF(직접데이타입력!$E106="16",직접데이타입력!$K106," ")," ")</f>
        <v xml:space="preserve"> </v>
      </c>
      <c r="R101" s="29" t="str">
        <f>IF(직접데이타입력!$M106=1,IF(직접데이타입력!$E106="17",직접데이타입력!$K106," ")," ")</f>
        <v xml:space="preserve"> </v>
      </c>
      <c r="S101" s="29" t="str">
        <f>IF(직접데이타입력!$M106=1,IF(직접데이타입력!$E106="18",직접데이타입력!$K106," ")," ")</f>
        <v xml:space="preserve"> </v>
      </c>
      <c r="T101" s="29" t="str">
        <f>IF(직접데이타입력!$M106=1,IF(직접데이타입력!$E106="19",직접데이타입력!$K106," ")," ")</f>
        <v xml:space="preserve"> </v>
      </c>
    </row>
    <row r="102" spans="1:20" ht="11.25" customHeight="1">
      <c r="A102" s="29">
        <f t="shared" si="1"/>
        <v>101</v>
      </c>
      <c r="B102" s="29" t="str">
        <f>IF(직접데이타입력!$M107=1,IF(직접데이타입력!$E107="1",직접데이타입력!$K107," ")," ")</f>
        <v xml:space="preserve"> </v>
      </c>
      <c r="C102" s="29" t="str">
        <f>IF(직접데이타입력!$M107=1,IF(직접데이타입력!$E107="2",직접데이타입력!$K107," ")," ")</f>
        <v xml:space="preserve"> </v>
      </c>
      <c r="D102" s="29" t="str">
        <f>IF(직접데이타입력!$M107=1,IF(직접데이타입력!$E107="3",직접데이타입력!$K107," ")," ")</f>
        <v xml:space="preserve"> </v>
      </c>
      <c r="E102" s="29" t="str">
        <f>IF(직접데이타입력!$M107=1,IF(직접데이타입력!$E107="4",직접데이타입력!$K107," ")," ")</f>
        <v xml:space="preserve"> </v>
      </c>
      <c r="F102" s="29" t="str">
        <f>IF(직접데이타입력!$M107=1,IF(직접데이타입력!$E107="5",직접데이타입력!$K107," ")," ")</f>
        <v xml:space="preserve"> </v>
      </c>
      <c r="G102" s="29" t="str">
        <f>IF(직접데이타입력!$M107=1,IF(직접데이타입력!$E107="6",직접데이타입력!$K107," ")," ")</f>
        <v xml:space="preserve"> </v>
      </c>
      <c r="H102" s="29" t="str">
        <f>IF(직접데이타입력!$M107=1,IF(직접데이타입력!$E107="7",직접데이타입력!$K107," ")," ")</f>
        <v xml:space="preserve"> </v>
      </c>
      <c r="I102" s="29" t="str">
        <f>IF(직접데이타입력!$M107=1,IF(직접데이타입력!$E107="8",직접데이타입력!$K107," ")," ")</f>
        <v xml:space="preserve"> </v>
      </c>
      <c r="J102" s="29" t="str">
        <f>IF(직접데이타입력!$M107=1,IF(직접데이타입력!$E107="9",직접데이타입력!$K107," ")," ")</f>
        <v xml:space="preserve"> </v>
      </c>
      <c r="K102" s="29" t="str">
        <f>IF(직접데이타입력!$M107=1,IF(직접데이타입력!$E107="10",직접데이타입력!$K107," ")," ")</f>
        <v xml:space="preserve"> </v>
      </c>
      <c r="L102" s="29" t="str">
        <f>IF(직접데이타입력!$M107=1,IF(직접데이타입력!$E107="11",직접데이타입력!$K107," ")," ")</f>
        <v xml:space="preserve"> </v>
      </c>
      <c r="M102" s="29" t="str">
        <f>IF(직접데이타입력!$M107=1,IF(직접데이타입력!$E107="12",직접데이타입력!$K107," ")," ")</f>
        <v xml:space="preserve"> </v>
      </c>
      <c r="N102" s="29" t="str">
        <f>IF(직접데이타입력!$M107=1,IF(직접데이타입력!$E107="13",직접데이타입력!$K107," ")," ")</f>
        <v xml:space="preserve"> </v>
      </c>
      <c r="O102" s="29" t="str">
        <f>IF(직접데이타입력!$M107=1,IF(직접데이타입력!$E107="14",직접데이타입력!$K107," ")," ")</f>
        <v xml:space="preserve"> </v>
      </c>
      <c r="P102" s="29" t="str">
        <f>IF(직접데이타입력!$M107=1,IF(직접데이타입력!$E107="15",직접데이타입력!$K107," ")," ")</f>
        <v xml:space="preserve"> </v>
      </c>
      <c r="Q102" s="29" t="str">
        <f>IF(직접데이타입력!$M107=1,IF(직접데이타입력!$E107="16",직접데이타입력!$K107," ")," ")</f>
        <v xml:space="preserve"> </v>
      </c>
      <c r="R102" s="29" t="str">
        <f>IF(직접데이타입력!$M107=1,IF(직접데이타입력!$E107="17",직접데이타입력!$K107," ")," ")</f>
        <v xml:space="preserve"> </v>
      </c>
      <c r="S102" s="29" t="str">
        <f>IF(직접데이타입력!$M107=1,IF(직접데이타입력!$E107="18",직접데이타입력!$K107," ")," ")</f>
        <v xml:space="preserve"> </v>
      </c>
      <c r="T102" s="29" t="str">
        <f>IF(직접데이타입력!$M107=1,IF(직접데이타입력!$E107="19",직접데이타입력!$K107," ")," ")</f>
        <v xml:space="preserve"> </v>
      </c>
    </row>
    <row r="103" spans="1:20" ht="11.25" customHeight="1">
      <c r="A103" s="29">
        <f t="shared" si="1"/>
        <v>102</v>
      </c>
      <c r="B103" s="29" t="str">
        <f>IF(직접데이타입력!$M108=1,IF(직접데이타입력!$E108="1",직접데이타입력!$K108," ")," ")</f>
        <v xml:space="preserve"> </v>
      </c>
      <c r="C103" s="29" t="str">
        <f>IF(직접데이타입력!$M108=1,IF(직접데이타입력!$E108="2",직접데이타입력!$K108," ")," ")</f>
        <v xml:space="preserve"> </v>
      </c>
      <c r="D103" s="29" t="str">
        <f>IF(직접데이타입력!$M108=1,IF(직접데이타입력!$E108="3",직접데이타입력!$K108," ")," ")</f>
        <v xml:space="preserve"> </v>
      </c>
      <c r="E103" s="29" t="str">
        <f>IF(직접데이타입력!$M108=1,IF(직접데이타입력!$E108="4",직접데이타입력!$K108," ")," ")</f>
        <v xml:space="preserve"> </v>
      </c>
      <c r="F103" s="29" t="str">
        <f>IF(직접데이타입력!$M108=1,IF(직접데이타입력!$E108="5",직접데이타입력!$K108," ")," ")</f>
        <v xml:space="preserve"> </v>
      </c>
      <c r="G103" s="29" t="str">
        <f>IF(직접데이타입력!$M108=1,IF(직접데이타입력!$E108="6",직접데이타입력!$K108," ")," ")</f>
        <v xml:space="preserve"> </v>
      </c>
      <c r="H103" s="29" t="str">
        <f>IF(직접데이타입력!$M108=1,IF(직접데이타입력!$E108="7",직접데이타입력!$K108," ")," ")</f>
        <v xml:space="preserve"> </v>
      </c>
      <c r="I103" s="29" t="str">
        <f>IF(직접데이타입력!$M108=1,IF(직접데이타입력!$E108="8",직접데이타입력!$K108," ")," ")</f>
        <v xml:space="preserve"> </v>
      </c>
      <c r="J103" s="29" t="str">
        <f>IF(직접데이타입력!$M108=1,IF(직접데이타입력!$E108="9",직접데이타입력!$K108," ")," ")</f>
        <v xml:space="preserve"> </v>
      </c>
      <c r="K103" s="29" t="str">
        <f>IF(직접데이타입력!$M108=1,IF(직접데이타입력!$E108="10",직접데이타입력!$K108," ")," ")</f>
        <v xml:space="preserve"> </v>
      </c>
      <c r="L103" s="29" t="str">
        <f>IF(직접데이타입력!$M108=1,IF(직접데이타입력!$E108="11",직접데이타입력!$K108," ")," ")</f>
        <v xml:space="preserve"> </v>
      </c>
      <c r="M103" s="29" t="str">
        <f>IF(직접데이타입력!$M108=1,IF(직접데이타입력!$E108="12",직접데이타입력!$K108," ")," ")</f>
        <v xml:space="preserve"> </v>
      </c>
      <c r="N103" s="29" t="str">
        <f>IF(직접데이타입력!$M108=1,IF(직접데이타입력!$E108="13",직접데이타입력!$K108," ")," ")</f>
        <v xml:space="preserve"> </v>
      </c>
      <c r="O103" s="29" t="str">
        <f>IF(직접데이타입력!$M108=1,IF(직접데이타입력!$E108="14",직접데이타입력!$K108," ")," ")</f>
        <v xml:space="preserve"> </v>
      </c>
      <c r="P103" s="29" t="str">
        <f>IF(직접데이타입력!$M108=1,IF(직접데이타입력!$E108="15",직접데이타입력!$K108," ")," ")</f>
        <v xml:space="preserve"> </v>
      </c>
      <c r="Q103" s="29" t="str">
        <f>IF(직접데이타입력!$M108=1,IF(직접데이타입력!$E108="16",직접데이타입력!$K108," ")," ")</f>
        <v xml:space="preserve"> </v>
      </c>
      <c r="R103" s="29" t="str">
        <f>IF(직접데이타입력!$M108=1,IF(직접데이타입력!$E108="17",직접데이타입력!$K108," ")," ")</f>
        <v xml:space="preserve"> </v>
      </c>
      <c r="S103" s="29" t="str">
        <f>IF(직접데이타입력!$M108=1,IF(직접데이타입력!$E108="18",직접데이타입력!$K108," ")," ")</f>
        <v xml:space="preserve"> </v>
      </c>
      <c r="T103" s="29" t="str">
        <f>IF(직접데이타입력!$M108=1,IF(직접데이타입력!$E108="19",직접데이타입력!$K108," ")," ")</f>
        <v xml:space="preserve"> </v>
      </c>
    </row>
    <row r="104" spans="1:20" ht="11.25" customHeight="1">
      <c r="A104" s="29">
        <f t="shared" si="1"/>
        <v>103</v>
      </c>
      <c r="B104" s="29" t="str">
        <f>IF(직접데이타입력!$M109=1,IF(직접데이타입력!$E109="1",직접데이타입력!$K109," ")," ")</f>
        <v xml:space="preserve"> </v>
      </c>
      <c r="C104" s="29" t="str">
        <f>IF(직접데이타입력!$M109=1,IF(직접데이타입력!$E109="2",직접데이타입력!$K109," ")," ")</f>
        <v xml:space="preserve"> </v>
      </c>
      <c r="D104" s="29" t="str">
        <f>IF(직접데이타입력!$M109=1,IF(직접데이타입력!$E109="3",직접데이타입력!$K109," ")," ")</f>
        <v xml:space="preserve"> </v>
      </c>
      <c r="E104" s="29" t="str">
        <f>IF(직접데이타입력!$M109=1,IF(직접데이타입력!$E109="4",직접데이타입력!$K109," ")," ")</f>
        <v xml:space="preserve"> </v>
      </c>
      <c r="F104" s="29" t="str">
        <f>IF(직접데이타입력!$M109=1,IF(직접데이타입력!$E109="5",직접데이타입력!$K109," ")," ")</f>
        <v xml:space="preserve"> </v>
      </c>
      <c r="G104" s="29" t="str">
        <f>IF(직접데이타입력!$M109=1,IF(직접데이타입력!$E109="6",직접데이타입력!$K109," ")," ")</f>
        <v xml:space="preserve"> </v>
      </c>
      <c r="H104" s="29" t="str">
        <f>IF(직접데이타입력!$M109=1,IF(직접데이타입력!$E109="7",직접데이타입력!$K109," ")," ")</f>
        <v xml:space="preserve"> </v>
      </c>
      <c r="I104" s="29" t="str">
        <f>IF(직접데이타입력!$M109=1,IF(직접데이타입력!$E109="8",직접데이타입력!$K109," ")," ")</f>
        <v xml:space="preserve"> </v>
      </c>
      <c r="J104" s="29" t="str">
        <f>IF(직접데이타입력!$M109=1,IF(직접데이타입력!$E109="9",직접데이타입력!$K109," ")," ")</f>
        <v xml:space="preserve"> </v>
      </c>
      <c r="K104" s="29" t="str">
        <f>IF(직접데이타입력!$M109=1,IF(직접데이타입력!$E109="10",직접데이타입력!$K109," ")," ")</f>
        <v xml:space="preserve"> </v>
      </c>
      <c r="L104" s="29" t="str">
        <f>IF(직접데이타입력!$M109=1,IF(직접데이타입력!$E109="11",직접데이타입력!$K109," ")," ")</f>
        <v xml:space="preserve"> </v>
      </c>
      <c r="M104" s="29" t="str">
        <f>IF(직접데이타입력!$M109=1,IF(직접데이타입력!$E109="12",직접데이타입력!$K109," ")," ")</f>
        <v xml:space="preserve"> </v>
      </c>
      <c r="N104" s="29" t="str">
        <f>IF(직접데이타입력!$M109=1,IF(직접데이타입력!$E109="13",직접데이타입력!$K109," ")," ")</f>
        <v xml:space="preserve"> </v>
      </c>
      <c r="O104" s="29" t="str">
        <f>IF(직접데이타입력!$M109=1,IF(직접데이타입력!$E109="14",직접데이타입력!$K109," ")," ")</f>
        <v xml:space="preserve"> </v>
      </c>
      <c r="P104" s="29" t="str">
        <f>IF(직접데이타입력!$M109=1,IF(직접데이타입력!$E109="15",직접데이타입력!$K109," ")," ")</f>
        <v xml:space="preserve"> </v>
      </c>
      <c r="Q104" s="29" t="str">
        <f>IF(직접데이타입력!$M109=1,IF(직접데이타입력!$E109="16",직접데이타입력!$K109," ")," ")</f>
        <v xml:space="preserve"> </v>
      </c>
      <c r="R104" s="29" t="str">
        <f>IF(직접데이타입력!$M109=1,IF(직접데이타입력!$E109="17",직접데이타입력!$K109," ")," ")</f>
        <v xml:space="preserve"> </v>
      </c>
      <c r="S104" s="29" t="str">
        <f>IF(직접데이타입력!$M109=1,IF(직접데이타입력!$E109="18",직접데이타입력!$K109," ")," ")</f>
        <v xml:space="preserve"> </v>
      </c>
      <c r="T104" s="29" t="str">
        <f>IF(직접데이타입력!$M109=1,IF(직접데이타입력!$E109="19",직접데이타입력!$K109," ")," ")</f>
        <v xml:space="preserve"> </v>
      </c>
    </row>
    <row r="105" spans="1:20" ht="11.25" customHeight="1">
      <c r="A105" s="29">
        <f t="shared" si="1"/>
        <v>104</v>
      </c>
      <c r="B105" s="29" t="str">
        <f>IF(직접데이타입력!$M110=1,IF(직접데이타입력!$E110="1",직접데이타입력!$K110," ")," ")</f>
        <v xml:space="preserve"> </v>
      </c>
      <c r="C105" s="29" t="str">
        <f>IF(직접데이타입력!$M110=1,IF(직접데이타입력!$E110="2",직접데이타입력!$K110," ")," ")</f>
        <v xml:space="preserve"> </v>
      </c>
      <c r="D105" s="29" t="str">
        <f>IF(직접데이타입력!$M110=1,IF(직접데이타입력!$E110="3",직접데이타입력!$K110," ")," ")</f>
        <v xml:space="preserve"> </v>
      </c>
      <c r="E105" s="29" t="str">
        <f>IF(직접데이타입력!$M110=1,IF(직접데이타입력!$E110="4",직접데이타입력!$K110," ")," ")</f>
        <v xml:space="preserve"> </v>
      </c>
      <c r="F105" s="29" t="str">
        <f>IF(직접데이타입력!$M110=1,IF(직접데이타입력!$E110="5",직접데이타입력!$K110," ")," ")</f>
        <v xml:space="preserve"> </v>
      </c>
      <c r="G105" s="29" t="str">
        <f>IF(직접데이타입력!$M110=1,IF(직접데이타입력!$E110="6",직접데이타입력!$K110," ")," ")</f>
        <v xml:space="preserve"> </v>
      </c>
      <c r="H105" s="29" t="str">
        <f>IF(직접데이타입력!$M110=1,IF(직접데이타입력!$E110="7",직접데이타입력!$K110," ")," ")</f>
        <v xml:space="preserve"> </v>
      </c>
      <c r="I105" s="29" t="str">
        <f>IF(직접데이타입력!$M110=1,IF(직접데이타입력!$E110="8",직접데이타입력!$K110," ")," ")</f>
        <v xml:space="preserve"> </v>
      </c>
      <c r="J105" s="29" t="str">
        <f>IF(직접데이타입력!$M110=1,IF(직접데이타입력!$E110="9",직접데이타입력!$K110," ")," ")</f>
        <v xml:space="preserve"> </v>
      </c>
      <c r="K105" s="29" t="str">
        <f>IF(직접데이타입력!$M110=1,IF(직접데이타입력!$E110="10",직접데이타입력!$K110," ")," ")</f>
        <v xml:space="preserve"> </v>
      </c>
      <c r="L105" s="29" t="str">
        <f>IF(직접데이타입력!$M110=1,IF(직접데이타입력!$E110="11",직접데이타입력!$K110," ")," ")</f>
        <v xml:space="preserve"> </v>
      </c>
      <c r="M105" s="29" t="str">
        <f>IF(직접데이타입력!$M110=1,IF(직접데이타입력!$E110="12",직접데이타입력!$K110," ")," ")</f>
        <v xml:space="preserve"> </v>
      </c>
      <c r="N105" s="29" t="str">
        <f>IF(직접데이타입력!$M110=1,IF(직접데이타입력!$E110="13",직접데이타입력!$K110," ")," ")</f>
        <v xml:space="preserve"> </v>
      </c>
      <c r="O105" s="29" t="str">
        <f>IF(직접데이타입력!$M110=1,IF(직접데이타입력!$E110="14",직접데이타입력!$K110," ")," ")</f>
        <v xml:space="preserve"> </v>
      </c>
      <c r="P105" s="29" t="str">
        <f>IF(직접데이타입력!$M110=1,IF(직접데이타입력!$E110="15",직접데이타입력!$K110," ")," ")</f>
        <v xml:space="preserve"> </v>
      </c>
      <c r="Q105" s="29" t="str">
        <f>IF(직접데이타입력!$M110=1,IF(직접데이타입력!$E110="16",직접데이타입력!$K110," ")," ")</f>
        <v xml:space="preserve"> </v>
      </c>
      <c r="R105" s="29" t="str">
        <f>IF(직접데이타입력!$M110=1,IF(직접데이타입력!$E110="17",직접데이타입력!$K110," ")," ")</f>
        <v xml:space="preserve"> </v>
      </c>
      <c r="S105" s="29" t="str">
        <f>IF(직접데이타입력!$M110=1,IF(직접데이타입력!$E110="18",직접데이타입력!$K110," ")," ")</f>
        <v xml:space="preserve"> </v>
      </c>
      <c r="T105" s="29" t="str">
        <f>IF(직접데이타입력!$M110=1,IF(직접데이타입력!$E110="19",직접데이타입력!$K110," ")," ")</f>
        <v xml:space="preserve"> </v>
      </c>
    </row>
    <row r="106" spans="1:20" ht="11.25" customHeight="1">
      <c r="A106" s="29">
        <f t="shared" si="1"/>
        <v>105</v>
      </c>
      <c r="B106" s="29" t="str">
        <f>IF(직접데이타입력!$M111=1,IF(직접데이타입력!$E111="1",직접데이타입력!$K111," ")," ")</f>
        <v xml:space="preserve"> </v>
      </c>
      <c r="C106" s="29" t="str">
        <f>IF(직접데이타입력!$M111=1,IF(직접데이타입력!$E111="2",직접데이타입력!$K111," ")," ")</f>
        <v xml:space="preserve"> </v>
      </c>
      <c r="D106" s="29" t="str">
        <f>IF(직접데이타입력!$M111=1,IF(직접데이타입력!$E111="3",직접데이타입력!$K111," ")," ")</f>
        <v xml:space="preserve"> </v>
      </c>
      <c r="E106" s="29" t="str">
        <f>IF(직접데이타입력!$M111=1,IF(직접데이타입력!$E111="4",직접데이타입력!$K111," ")," ")</f>
        <v xml:space="preserve"> </v>
      </c>
      <c r="F106" s="29" t="str">
        <f>IF(직접데이타입력!$M111=1,IF(직접데이타입력!$E111="5",직접데이타입력!$K111," ")," ")</f>
        <v xml:space="preserve"> </v>
      </c>
      <c r="G106" s="29" t="str">
        <f>IF(직접데이타입력!$M111=1,IF(직접데이타입력!$E111="6",직접데이타입력!$K111," ")," ")</f>
        <v xml:space="preserve"> </v>
      </c>
      <c r="H106" s="29" t="str">
        <f>IF(직접데이타입력!$M111=1,IF(직접데이타입력!$E111="7",직접데이타입력!$K111," ")," ")</f>
        <v xml:space="preserve"> </v>
      </c>
      <c r="I106" s="29" t="str">
        <f>IF(직접데이타입력!$M111=1,IF(직접데이타입력!$E111="8",직접데이타입력!$K111," ")," ")</f>
        <v xml:space="preserve"> </v>
      </c>
      <c r="J106" s="29" t="str">
        <f>IF(직접데이타입력!$M111=1,IF(직접데이타입력!$E111="9",직접데이타입력!$K111," ")," ")</f>
        <v xml:space="preserve"> </v>
      </c>
      <c r="K106" s="29" t="str">
        <f>IF(직접데이타입력!$M111=1,IF(직접데이타입력!$E111="10",직접데이타입력!$K111," ")," ")</f>
        <v xml:space="preserve"> </v>
      </c>
      <c r="L106" s="29" t="str">
        <f>IF(직접데이타입력!$M111=1,IF(직접데이타입력!$E111="11",직접데이타입력!$K111," ")," ")</f>
        <v xml:space="preserve"> </v>
      </c>
      <c r="M106" s="29" t="str">
        <f>IF(직접데이타입력!$M111=1,IF(직접데이타입력!$E111="12",직접데이타입력!$K111," ")," ")</f>
        <v xml:space="preserve"> </v>
      </c>
      <c r="N106" s="29" t="str">
        <f>IF(직접데이타입력!$M111=1,IF(직접데이타입력!$E111="13",직접데이타입력!$K111," ")," ")</f>
        <v xml:space="preserve"> </v>
      </c>
      <c r="O106" s="29" t="str">
        <f>IF(직접데이타입력!$M111=1,IF(직접데이타입력!$E111="14",직접데이타입력!$K111," ")," ")</f>
        <v xml:space="preserve"> </v>
      </c>
      <c r="P106" s="29" t="str">
        <f>IF(직접데이타입력!$M111=1,IF(직접데이타입력!$E111="15",직접데이타입력!$K111," ")," ")</f>
        <v xml:space="preserve"> </v>
      </c>
      <c r="Q106" s="29" t="str">
        <f>IF(직접데이타입력!$M111=1,IF(직접데이타입력!$E111="16",직접데이타입력!$K111," ")," ")</f>
        <v xml:space="preserve"> </v>
      </c>
      <c r="R106" s="29" t="str">
        <f>IF(직접데이타입력!$M111=1,IF(직접데이타입력!$E111="17",직접데이타입력!$K111," ")," ")</f>
        <v xml:space="preserve"> </v>
      </c>
      <c r="S106" s="29" t="str">
        <f>IF(직접데이타입력!$M111=1,IF(직접데이타입력!$E111="18",직접데이타입력!$K111," ")," ")</f>
        <v xml:space="preserve"> </v>
      </c>
      <c r="T106" s="29" t="str">
        <f>IF(직접데이타입력!$M111=1,IF(직접데이타입력!$E111="19",직접데이타입력!$K111," ")," ")</f>
        <v xml:space="preserve"> </v>
      </c>
    </row>
    <row r="107" spans="1:20" ht="11.25" customHeight="1">
      <c r="A107" s="29">
        <f t="shared" si="1"/>
        <v>106</v>
      </c>
      <c r="B107" s="29" t="str">
        <f>IF(직접데이타입력!$M112=1,IF(직접데이타입력!$E112="1",직접데이타입력!$K112," ")," ")</f>
        <v xml:space="preserve"> </v>
      </c>
      <c r="C107" s="29" t="str">
        <f>IF(직접데이타입력!$M112=1,IF(직접데이타입력!$E112="2",직접데이타입력!$K112," ")," ")</f>
        <v xml:space="preserve"> </v>
      </c>
      <c r="D107" s="29" t="str">
        <f>IF(직접데이타입력!$M112=1,IF(직접데이타입력!$E112="3",직접데이타입력!$K112," ")," ")</f>
        <v xml:space="preserve"> </v>
      </c>
      <c r="E107" s="29" t="str">
        <f>IF(직접데이타입력!$M112=1,IF(직접데이타입력!$E112="4",직접데이타입력!$K112," ")," ")</f>
        <v xml:space="preserve"> </v>
      </c>
      <c r="F107" s="29" t="str">
        <f>IF(직접데이타입력!$M112=1,IF(직접데이타입력!$E112="5",직접데이타입력!$K112," ")," ")</f>
        <v xml:space="preserve"> </v>
      </c>
      <c r="G107" s="29" t="str">
        <f>IF(직접데이타입력!$M112=1,IF(직접데이타입력!$E112="6",직접데이타입력!$K112," ")," ")</f>
        <v xml:space="preserve"> </v>
      </c>
      <c r="H107" s="29" t="str">
        <f>IF(직접데이타입력!$M112=1,IF(직접데이타입력!$E112="7",직접데이타입력!$K112," ")," ")</f>
        <v xml:space="preserve"> </v>
      </c>
      <c r="I107" s="29" t="str">
        <f>IF(직접데이타입력!$M112=1,IF(직접데이타입력!$E112="8",직접데이타입력!$K112," ")," ")</f>
        <v xml:space="preserve"> </v>
      </c>
      <c r="J107" s="29" t="str">
        <f>IF(직접데이타입력!$M112=1,IF(직접데이타입력!$E112="9",직접데이타입력!$K112," ")," ")</f>
        <v xml:space="preserve"> </v>
      </c>
      <c r="K107" s="29" t="str">
        <f>IF(직접데이타입력!$M112=1,IF(직접데이타입력!$E112="10",직접데이타입력!$K112," ")," ")</f>
        <v xml:space="preserve"> </v>
      </c>
      <c r="L107" s="29" t="str">
        <f>IF(직접데이타입력!$M112=1,IF(직접데이타입력!$E112="11",직접데이타입력!$K112," ")," ")</f>
        <v xml:space="preserve"> </v>
      </c>
      <c r="M107" s="29" t="str">
        <f>IF(직접데이타입력!$M112=1,IF(직접데이타입력!$E112="12",직접데이타입력!$K112," ")," ")</f>
        <v xml:space="preserve"> </v>
      </c>
      <c r="N107" s="29" t="str">
        <f>IF(직접데이타입력!$M112=1,IF(직접데이타입력!$E112="13",직접데이타입력!$K112," ")," ")</f>
        <v xml:space="preserve"> </v>
      </c>
      <c r="O107" s="29" t="str">
        <f>IF(직접데이타입력!$M112=1,IF(직접데이타입력!$E112="14",직접데이타입력!$K112," ")," ")</f>
        <v xml:space="preserve"> </v>
      </c>
      <c r="P107" s="29" t="str">
        <f>IF(직접데이타입력!$M112=1,IF(직접데이타입력!$E112="15",직접데이타입력!$K112," ")," ")</f>
        <v xml:space="preserve"> </v>
      </c>
      <c r="Q107" s="29" t="str">
        <f>IF(직접데이타입력!$M112=1,IF(직접데이타입력!$E112="16",직접데이타입력!$K112," ")," ")</f>
        <v xml:space="preserve"> </v>
      </c>
      <c r="R107" s="29" t="str">
        <f>IF(직접데이타입력!$M112=1,IF(직접데이타입력!$E112="17",직접데이타입력!$K112," ")," ")</f>
        <v xml:space="preserve"> </v>
      </c>
      <c r="S107" s="29" t="str">
        <f>IF(직접데이타입력!$M112=1,IF(직접데이타입력!$E112="18",직접데이타입력!$K112," ")," ")</f>
        <v xml:space="preserve"> </v>
      </c>
      <c r="T107" s="29" t="str">
        <f>IF(직접데이타입력!$M112=1,IF(직접데이타입력!$E112="19",직접데이타입력!$K112," ")," ")</f>
        <v xml:space="preserve"> </v>
      </c>
    </row>
    <row r="108" spans="1:20" ht="11.25" customHeight="1">
      <c r="A108" s="29">
        <f t="shared" si="1"/>
        <v>107</v>
      </c>
      <c r="B108" s="29" t="str">
        <f>IF(직접데이타입력!$M113=1,IF(직접데이타입력!$E113="1",직접데이타입력!$K113," ")," ")</f>
        <v xml:space="preserve"> </v>
      </c>
      <c r="C108" s="29" t="str">
        <f>IF(직접데이타입력!$M113=1,IF(직접데이타입력!$E113="2",직접데이타입력!$K113," ")," ")</f>
        <v xml:space="preserve"> </v>
      </c>
      <c r="D108" s="29" t="str">
        <f>IF(직접데이타입력!$M113=1,IF(직접데이타입력!$E113="3",직접데이타입력!$K113," ")," ")</f>
        <v xml:space="preserve"> </v>
      </c>
      <c r="E108" s="29" t="str">
        <f>IF(직접데이타입력!$M113=1,IF(직접데이타입력!$E113="4",직접데이타입력!$K113," ")," ")</f>
        <v xml:space="preserve"> </v>
      </c>
      <c r="F108" s="29" t="str">
        <f>IF(직접데이타입력!$M113=1,IF(직접데이타입력!$E113="5",직접데이타입력!$K113," ")," ")</f>
        <v xml:space="preserve"> </v>
      </c>
      <c r="G108" s="29" t="str">
        <f>IF(직접데이타입력!$M113=1,IF(직접데이타입력!$E113="6",직접데이타입력!$K113," ")," ")</f>
        <v xml:space="preserve"> </v>
      </c>
      <c r="H108" s="29" t="str">
        <f>IF(직접데이타입력!$M113=1,IF(직접데이타입력!$E113="7",직접데이타입력!$K113," ")," ")</f>
        <v xml:space="preserve"> </v>
      </c>
      <c r="I108" s="29" t="str">
        <f>IF(직접데이타입력!$M113=1,IF(직접데이타입력!$E113="8",직접데이타입력!$K113," ")," ")</f>
        <v xml:space="preserve"> </v>
      </c>
      <c r="J108" s="29" t="str">
        <f>IF(직접데이타입력!$M113=1,IF(직접데이타입력!$E113="9",직접데이타입력!$K113," ")," ")</f>
        <v xml:space="preserve"> </v>
      </c>
      <c r="K108" s="29" t="str">
        <f>IF(직접데이타입력!$M113=1,IF(직접데이타입력!$E113="10",직접데이타입력!$K113," ")," ")</f>
        <v xml:space="preserve"> </v>
      </c>
      <c r="L108" s="29" t="str">
        <f>IF(직접데이타입력!$M113=1,IF(직접데이타입력!$E113="11",직접데이타입력!$K113," ")," ")</f>
        <v xml:space="preserve"> </v>
      </c>
      <c r="M108" s="29" t="str">
        <f>IF(직접데이타입력!$M113=1,IF(직접데이타입력!$E113="12",직접데이타입력!$K113," ")," ")</f>
        <v xml:space="preserve"> </v>
      </c>
      <c r="N108" s="29" t="str">
        <f>IF(직접데이타입력!$M113=1,IF(직접데이타입력!$E113="13",직접데이타입력!$K113," ")," ")</f>
        <v xml:space="preserve"> </v>
      </c>
      <c r="O108" s="29" t="str">
        <f>IF(직접데이타입력!$M113=1,IF(직접데이타입력!$E113="14",직접데이타입력!$K113," ")," ")</f>
        <v xml:space="preserve"> </v>
      </c>
      <c r="P108" s="29" t="str">
        <f>IF(직접데이타입력!$M113=1,IF(직접데이타입력!$E113="15",직접데이타입력!$K113," ")," ")</f>
        <v xml:space="preserve"> </v>
      </c>
      <c r="Q108" s="29" t="str">
        <f>IF(직접데이타입력!$M113=1,IF(직접데이타입력!$E113="16",직접데이타입력!$K113," ")," ")</f>
        <v xml:space="preserve"> </v>
      </c>
      <c r="R108" s="29" t="str">
        <f>IF(직접데이타입력!$M113=1,IF(직접데이타입력!$E113="17",직접데이타입력!$K113," ")," ")</f>
        <v xml:space="preserve"> </v>
      </c>
      <c r="S108" s="29" t="str">
        <f>IF(직접데이타입력!$M113=1,IF(직접데이타입력!$E113="18",직접데이타입력!$K113," ")," ")</f>
        <v xml:space="preserve"> </v>
      </c>
      <c r="T108" s="29" t="str">
        <f>IF(직접데이타입력!$M113=1,IF(직접데이타입력!$E113="19",직접데이타입력!$K113," ")," ")</f>
        <v xml:space="preserve"> </v>
      </c>
    </row>
    <row r="109" spans="1:20" ht="11.25" customHeight="1">
      <c r="A109" s="29">
        <f t="shared" si="1"/>
        <v>108</v>
      </c>
      <c r="B109" s="29" t="str">
        <f>IF(직접데이타입력!$M114=1,IF(직접데이타입력!$E114="1",직접데이타입력!$K114," ")," ")</f>
        <v xml:space="preserve"> </v>
      </c>
      <c r="C109" s="29" t="str">
        <f>IF(직접데이타입력!$M114=1,IF(직접데이타입력!$E114="2",직접데이타입력!$K114," ")," ")</f>
        <v xml:space="preserve"> </v>
      </c>
      <c r="D109" s="29" t="str">
        <f>IF(직접데이타입력!$M114=1,IF(직접데이타입력!$E114="3",직접데이타입력!$K114," ")," ")</f>
        <v xml:space="preserve"> </v>
      </c>
      <c r="E109" s="29" t="str">
        <f>IF(직접데이타입력!$M114=1,IF(직접데이타입력!$E114="4",직접데이타입력!$K114," ")," ")</f>
        <v xml:space="preserve"> </v>
      </c>
      <c r="F109" s="29" t="str">
        <f>IF(직접데이타입력!$M114=1,IF(직접데이타입력!$E114="5",직접데이타입력!$K114," ")," ")</f>
        <v xml:space="preserve"> </v>
      </c>
      <c r="G109" s="29" t="str">
        <f>IF(직접데이타입력!$M114=1,IF(직접데이타입력!$E114="6",직접데이타입력!$K114," ")," ")</f>
        <v xml:space="preserve"> </v>
      </c>
      <c r="H109" s="29" t="str">
        <f>IF(직접데이타입력!$M114=1,IF(직접데이타입력!$E114="7",직접데이타입력!$K114," ")," ")</f>
        <v xml:space="preserve"> </v>
      </c>
      <c r="I109" s="29" t="str">
        <f>IF(직접데이타입력!$M114=1,IF(직접데이타입력!$E114="8",직접데이타입력!$K114," ")," ")</f>
        <v xml:space="preserve"> </v>
      </c>
      <c r="J109" s="29" t="str">
        <f>IF(직접데이타입력!$M114=1,IF(직접데이타입력!$E114="9",직접데이타입력!$K114," ")," ")</f>
        <v xml:space="preserve"> </v>
      </c>
      <c r="K109" s="29" t="str">
        <f>IF(직접데이타입력!$M114=1,IF(직접데이타입력!$E114="10",직접데이타입력!$K114," ")," ")</f>
        <v xml:space="preserve"> </v>
      </c>
      <c r="L109" s="29" t="str">
        <f>IF(직접데이타입력!$M114=1,IF(직접데이타입력!$E114="11",직접데이타입력!$K114," ")," ")</f>
        <v xml:space="preserve"> </v>
      </c>
      <c r="M109" s="29" t="str">
        <f>IF(직접데이타입력!$M114=1,IF(직접데이타입력!$E114="12",직접데이타입력!$K114," ")," ")</f>
        <v xml:space="preserve"> </v>
      </c>
      <c r="N109" s="29" t="str">
        <f>IF(직접데이타입력!$M114=1,IF(직접데이타입력!$E114="13",직접데이타입력!$K114," ")," ")</f>
        <v xml:space="preserve"> </v>
      </c>
      <c r="O109" s="29" t="str">
        <f>IF(직접데이타입력!$M114=1,IF(직접데이타입력!$E114="14",직접데이타입력!$K114," ")," ")</f>
        <v xml:space="preserve"> </v>
      </c>
      <c r="P109" s="29" t="str">
        <f>IF(직접데이타입력!$M114=1,IF(직접데이타입력!$E114="15",직접데이타입력!$K114," ")," ")</f>
        <v xml:space="preserve"> </v>
      </c>
      <c r="Q109" s="29" t="str">
        <f>IF(직접데이타입력!$M114=1,IF(직접데이타입력!$E114="16",직접데이타입력!$K114," ")," ")</f>
        <v xml:space="preserve"> </v>
      </c>
      <c r="R109" s="29" t="str">
        <f>IF(직접데이타입력!$M114=1,IF(직접데이타입력!$E114="17",직접데이타입력!$K114," ")," ")</f>
        <v xml:space="preserve"> </v>
      </c>
      <c r="S109" s="29" t="str">
        <f>IF(직접데이타입력!$M114=1,IF(직접데이타입력!$E114="18",직접데이타입력!$K114," ")," ")</f>
        <v xml:space="preserve"> </v>
      </c>
      <c r="T109" s="29" t="str">
        <f>IF(직접데이타입력!$M114=1,IF(직접데이타입력!$E114="19",직접데이타입력!$K114," ")," ")</f>
        <v xml:space="preserve"> </v>
      </c>
    </row>
    <row r="110" spans="1:20" ht="11.25" customHeight="1">
      <c r="A110" s="29">
        <f t="shared" si="1"/>
        <v>109</v>
      </c>
      <c r="B110" s="29" t="str">
        <f>IF(직접데이타입력!$M115=1,IF(직접데이타입력!$E115="1",직접데이타입력!$K115," ")," ")</f>
        <v xml:space="preserve"> </v>
      </c>
      <c r="C110" s="29" t="str">
        <f>IF(직접데이타입력!$M115=1,IF(직접데이타입력!$E115="2",직접데이타입력!$K115," ")," ")</f>
        <v xml:space="preserve"> </v>
      </c>
      <c r="D110" s="29" t="str">
        <f>IF(직접데이타입력!$M115=1,IF(직접데이타입력!$E115="3",직접데이타입력!$K115," ")," ")</f>
        <v xml:space="preserve"> </v>
      </c>
      <c r="E110" s="29" t="str">
        <f>IF(직접데이타입력!$M115=1,IF(직접데이타입력!$E115="4",직접데이타입력!$K115," ")," ")</f>
        <v xml:space="preserve"> </v>
      </c>
      <c r="F110" s="29" t="str">
        <f>IF(직접데이타입력!$M115=1,IF(직접데이타입력!$E115="5",직접데이타입력!$K115," ")," ")</f>
        <v xml:space="preserve"> </v>
      </c>
      <c r="G110" s="29" t="str">
        <f>IF(직접데이타입력!$M115=1,IF(직접데이타입력!$E115="6",직접데이타입력!$K115," ")," ")</f>
        <v xml:space="preserve"> </v>
      </c>
      <c r="H110" s="29" t="str">
        <f>IF(직접데이타입력!$M115=1,IF(직접데이타입력!$E115="7",직접데이타입력!$K115," ")," ")</f>
        <v xml:space="preserve"> </v>
      </c>
      <c r="I110" s="29" t="str">
        <f>IF(직접데이타입력!$M115=1,IF(직접데이타입력!$E115="8",직접데이타입력!$K115," ")," ")</f>
        <v xml:space="preserve"> </v>
      </c>
      <c r="J110" s="29" t="str">
        <f>IF(직접데이타입력!$M115=1,IF(직접데이타입력!$E115="9",직접데이타입력!$K115," ")," ")</f>
        <v xml:space="preserve"> </v>
      </c>
      <c r="K110" s="29" t="str">
        <f>IF(직접데이타입력!$M115=1,IF(직접데이타입력!$E115="10",직접데이타입력!$K115," ")," ")</f>
        <v xml:space="preserve"> </v>
      </c>
      <c r="L110" s="29" t="str">
        <f>IF(직접데이타입력!$M115=1,IF(직접데이타입력!$E115="11",직접데이타입력!$K115," ")," ")</f>
        <v xml:space="preserve"> </v>
      </c>
      <c r="M110" s="29" t="str">
        <f>IF(직접데이타입력!$M115=1,IF(직접데이타입력!$E115="12",직접데이타입력!$K115," ")," ")</f>
        <v xml:space="preserve"> </v>
      </c>
      <c r="N110" s="29" t="str">
        <f>IF(직접데이타입력!$M115=1,IF(직접데이타입력!$E115="13",직접데이타입력!$K115," ")," ")</f>
        <v xml:space="preserve"> </v>
      </c>
      <c r="O110" s="29" t="str">
        <f>IF(직접데이타입력!$M115=1,IF(직접데이타입력!$E115="14",직접데이타입력!$K115," ")," ")</f>
        <v xml:space="preserve"> </v>
      </c>
      <c r="P110" s="29" t="str">
        <f>IF(직접데이타입력!$M115=1,IF(직접데이타입력!$E115="15",직접데이타입력!$K115," ")," ")</f>
        <v xml:space="preserve"> </v>
      </c>
      <c r="Q110" s="29" t="str">
        <f>IF(직접데이타입력!$M115=1,IF(직접데이타입력!$E115="16",직접데이타입력!$K115," ")," ")</f>
        <v xml:space="preserve"> </v>
      </c>
      <c r="R110" s="29" t="str">
        <f>IF(직접데이타입력!$M115=1,IF(직접데이타입력!$E115="17",직접데이타입력!$K115," ")," ")</f>
        <v xml:space="preserve"> </v>
      </c>
      <c r="S110" s="29" t="str">
        <f>IF(직접데이타입력!$M115=1,IF(직접데이타입력!$E115="18",직접데이타입력!$K115," ")," ")</f>
        <v xml:space="preserve"> </v>
      </c>
      <c r="T110" s="29" t="str">
        <f>IF(직접데이타입력!$M115=1,IF(직접데이타입력!$E115="19",직접데이타입력!$K115," ")," ")</f>
        <v xml:space="preserve"> </v>
      </c>
    </row>
    <row r="111" spans="1:20" ht="11.25" customHeight="1">
      <c r="A111" s="29">
        <f t="shared" si="1"/>
        <v>110</v>
      </c>
      <c r="B111" s="29" t="str">
        <f>IF(직접데이타입력!$M116=1,IF(직접데이타입력!$E116="1",직접데이타입력!$K116," ")," ")</f>
        <v xml:space="preserve"> </v>
      </c>
      <c r="C111" s="29" t="str">
        <f>IF(직접데이타입력!$M116=1,IF(직접데이타입력!$E116="2",직접데이타입력!$K116," ")," ")</f>
        <v xml:space="preserve"> </v>
      </c>
      <c r="D111" s="29" t="str">
        <f>IF(직접데이타입력!$M116=1,IF(직접데이타입력!$E116="3",직접데이타입력!$K116," ")," ")</f>
        <v xml:space="preserve"> </v>
      </c>
      <c r="E111" s="29" t="str">
        <f>IF(직접데이타입력!$M116=1,IF(직접데이타입력!$E116="4",직접데이타입력!$K116," ")," ")</f>
        <v xml:space="preserve"> </v>
      </c>
      <c r="F111" s="29" t="str">
        <f>IF(직접데이타입력!$M116=1,IF(직접데이타입력!$E116="5",직접데이타입력!$K116," ")," ")</f>
        <v xml:space="preserve"> </v>
      </c>
      <c r="G111" s="29" t="str">
        <f>IF(직접데이타입력!$M116=1,IF(직접데이타입력!$E116="6",직접데이타입력!$K116," ")," ")</f>
        <v xml:space="preserve"> </v>
      </c>
      <c r="H111" s="29" t="str">
        <f>IF(직접데이타입력!$M116=1,IF(직접데이타입력!$E116="7",직접데이타입력!$K116," ")," ")</f>
        <v xml:space="preserve"> </v>
      </c>
      <c r="I111" s="29" t="str">
        <f>IF(직접데이타입력!$M116=1,IF(직접데이타입력!$E116="8",직접데이타입력!$K116," ")," ")</f>
        <v xml:space="preserve"> </v>
      </c>
      <c r="J111" s="29" t="str">
        <f>IF(직접데이타입력!$M116=1,IF(직접데이타입력!$E116="9",직접데이타입력!$K116," ")," ")</f>
        <v xml:space="preserve"> </v>
      </c>
      <c r="K111" s="29" t="str">
        <f>IF(직접데이타입력!$M116=1,IF(직접데이타입력!$E116="10",직접데이타입력!$K116," ")," ")</f>
        <v xml:space="preserve"> </v>
      </c>
      <c r="L111" s="29" t="str">
        <f>IF(직접데이타입력!$M116=1,IF(직접데이타입력!$E116="11",직접데이타입력!$K116," ")," ")</f>
        <v xml:space="preserve"> </v>
      </c>
      <c r="M111" s="29" t="str">
        <f>IF(직접데이타입력!$M116=1,IF(직접데이타입력!$E116="12",직접데이타입력!$K116," ")," ")</f>
        <v xml:space="preserve"> </v>
      </c>
      <c r="N111" s="29" t="str">
        <f>IF(직접데이타입력!$M116=1,IF(직접데이타입력!$E116="13",직접데이타입력!$K116," ")," ")</f>
        <v xml:space="preserve"> </v>
      </c>
      <c r="O111" s="29" t="str">
        <f>IF(직접데이타입력!$M116=1,IF(직접데이타입력!$E116="14",직접데이타입력!$K116," ")," ")</f>
        <v xml:space="preserve"> </v>
      </c>
      <c r="P111" s="29" t="str">
        <f>IF(직접데이타입력!$M116=1,IF(직접데이타입력!$E116="15",직접데이타입력!$K116," ")," ")</f>
        <v xml:space="preserve"> </v>
      </c>
      <c r="Q111" s="29" t="str">
        <f>IF(직접데이타입력!$M116=1,IF(직접데이타입력!$E116="16",직접데이타입력!$K116," ")," ")</f>
        <v xml:space="preserve"> </v>
      </c>
      <c r="R111" s="29" t="str">
        <f>IF(직접데이타입력!$M116=1,IF(직접데이타입력!$E116="17",직접데이타입력!$K116," ")," ")</f>
        <v xml:space="preserve"> </v>
      </c>
      <c r="S111" s="29" t="str">
        <f>IF(직접데이타입력!$M116=1,IF(직접데이타입력!$E116="18",직접데이타입력!$K116," ")," ")</f>
        <v xml:space="preserve"> </v>
      </c>
      <c r="T111" s="29" t="str">
        <f>IF(직접데이타입력!$M116=1,IF(직접데이타입력!$E116="19",직접데이타입력!$K116," ")," ")</f>
        <v xml:space="preserve"> </v>
      </c>
    </row>
    <row r="112" spans="1:20" ht="11.25" customHeight="1">
      <c r="A112" s="29">
        <f t="shared" si="1"/>
        <v>111</v>
      </c>
      <c r="B112" s="29" t="str">
        <f>IF(직접데이타입력!$M117=1,IF(직접데이타입력!$E117="1",직접데이타입력!$K117," ")," ")</f>
        <v xml:space="preserve"> </v>
      </c>
      <c r="C112" s="29" t="str">
        <f>IF(직접데이타입력!$M117=1,IF(직접데이타입력!$E117="2",직접데이타입력!$K117," ")," ")</f>
        <v xml:space="preserve"> </v>
      </c>
      <c r="D112" s="29" t="str">
        <f>IF(직접데이타입력!$M117=1,IF(직접데이타입력!$E117="3",직접데이타입력!$K117," ")," ")</f>
        <v xml:space="preserve"> </v>
      </c>
      <c r="E112" s="29" t="str">
        <f>IF(직접데이타입력!$M117=1,IF(직접데이타입력!$E117="4",직접데이타입력!$K117," ")," ")</f>
        <v xml:space="preserve"> </v>
      </c>
      <c r="F112" s="29" t="str">
        <f>IF(직접데이타입력!$M117=1,IF(직접데이타입력!$E117="5",직접데이타입력!$K117," ")," ")</f>
        <v xml:space="preserve"> </v>
      </c>
      <c r="G112" s="29" t="str">
        <f>IF(직접데이타입력!$M117=1,IF(직접데이타입력!$E117="6",직접데이타입력!$K117," ")," ")</f>
        <v xml:space="preserve"> </v>
      </c>
      <c r="H112" s="29" t="str">
        <f>IF(직접데이타입력!$M117=1,IF(직접데이타입력!$E117="7",직접데이타입력!$K117," ")," ")</f>
        <v xml:space="preserve"> </v>
      </c>
      <c r="I112" s="29" t="str">
        <f>IF(직접데이타입력!$M117=1,IF(직접데이타입력!$E117="8",직접데이타입력!$K117," ")," ")</f>
        <v xml:space="preserve"> </v>
      </c>
      <c r="J112" s="29" t="str">
        <f>IF(직접데이타입력!$M117=1,IF(직접데이타입력!$E117="9",직접데이타입력!$K117," ")," ")</f>
        <v xml:space="preserve"> </v>
      </c>
      <c r="K112" s="29" t="str">
        <f>IF(직접데이타입력!$M117=1,IF(직접데이타입력!$E117="10",직접데이타입력!$K117," ")," ")</f>
        <v xml:space="preserve"> </v>
      </c>
      <c r="L112" s="29" t="str">
        <f>IF(직접데이타입력!$M117=1,IF(직접데이타입력!$E117="11",직접데이타입력!$K117," ")," ")</f>
        <v xml:space="preserve"> </v>
      </c>
      <c r="M112" s="29" t="str">
        <f>IF(직접데이타입력!$M117=1,IF(직접데이타입력!$E117="12",직접데이타입력!$K117," ")," ")</f>
        <v xml:space="preserve"> </v>
      </c>
      <c r="N112" s="29" t="str">
        <f>IF(직접데이타입력!$M117=1,IF(직접데이타입력!$E117="13",직접데이타입력!$K117," ")," ")</f>
        <v xml:space="preserve"> </v>
      </c>
      <c r="O112" s="29" t="str">
        <f>IF(직접데이타입력!$M117=1,IF(직접데이타입력!$E117="14",직접데이타입력!$K117," ")," ")</f>
        <v xml:space="preserve"> </v>
      </c>
      <c r="P112" s="29" t="str">
        <f>IF(직접데이타입력!$M117=1,IF(직접데이타입력!$E117="15",직접데이타입력!$K117," ")," ")</f>
        <v xml:space="preserve"> </v>
      </c>
      <c r="Q112" s="29" t="str">
        <f>IF(직접데이타입력!$M117=1,IF(직접데이타입력!$E117="16",직접데이타입력!$K117," ")," ")</f>
        <v xml:space="preserve"> </v>
      </c>
      <c r="R112" s="29" t="str">
        <f>IF(직접데이타입력!$M117=1,IF(직접데이타입력!$E117="17",직접데이타입력!$K117," ")," ")</f>
        <v xml:space="preserve"> </v>
      </c>
      <c r="S112" s="29" t="str">
        <f>IF(직접데이타입력!$M117=1,IF(직접데이타입력!$E117="18",직접데이타입력!$K117," ")," ")</f>
        <v xml:space="preserve"> </v>
      </c>
      <c r="T112" s="29" t="str">
        <f>IF(직접데이타입력!$M117=1,IF(직접데이타입력!$E117="19",직접데이타입력!$K117," ")," ")</f>
        <v xml:space="preserve"> </v>
      </c>
    </row>
    <row r="113" spans="1:20" ht="11.25" customHeight="1">
      <c r="A113" s="29">
        <f t="shared" si="1"/>
        <v>112</v>
      </c>
      <c r="B113" s="29" t="str">
        <f>IF(직접데이타입력!$M118=1,IF(직접데이타입력!$E118="1",직접데이타입력!$K118," ")," ")</f>
        <v xml:space="preserve"> </v>
      </c>
      <c r="C113" s="29" t="str">
        <f>IF(직접데이타입력!$M118=1,IF(직접데이타입력!$E118="2",직접데이타입력!$K118," ")," ")</f>
        <v xml:space="preserve"> </v>
      </c>
      <c r="D113" s="29" t="str">
        <f>IF(직접데이타입력!$M118=1,IF(직접데이타입력!$E118="3",직접데이타입력!$K118," ")," ")</f>
        <v xml:space="preserve"> </v>
      </c>
      <c r="E113" s="29" t="str">
        <f>IF(직접데이타입력!$M118=1,IF(직접데이타입력!$E118="4",직접데이타입력!$K118," ")," ")</f>
        <v xml:space="preserve"> </v>
      </c>
      <c r="F113" s="29" t="str">
        <f>IF(직접데이타입력!$M118=1,IF(직접데이타입력!$E118="5",직접데이타입력!$K118," ")," ")</f>
        <v xml:space="preserve"> </v>
      </c>
      <c r="G113" s="29" t="str">
        <f>IF(직접데이타입력!$M118=1,IF(직접데이타입력!$E118="6",직접데이타입력!$K118," ")," ")</f>
        <v xml:space="preserve"> </v>
      </c>
      <c r="H113" s="29" t="str">
        <f>IF(직접데이타입력!$M118=1,IF(직접데이타입력!$E118="7",직접데이타입력!$K118," ")," ")</f>
        <v xml:space="preserve"> </v>
      </c>
      <c r="I113" s="29" t="str">
        <f>IF(직접데이타입력!$M118=1,IF(직접데이타입력!$E118="8",직접데이타입력!$K118," ")," ")</f>
        <v xml:space="preserve"> </v>
      </c>
      <c r="J113" s="29" t="str">
        <f>IF(직접데이타입력!$M118=1,IF(직접데이타입력!$E118="9",직접데이타입력!$K118," ")," ")</f>
        <v xml:space="preserve"> </v>
      </c>
      <c r="K113" s="29" t="str">
        <f>IF(직접데이타입력!$M118=1,IF(직접데이타입력!$E118="10",직접데이타입력!$K118," ")," ")</f>
        <v xml:space="preserve"> </v>
      </c>
      <c r="L113" s="29" t="str">
        <f>IF(직접데이타입력!$M118=1,IF(직접데이타입력!$E118="11",직접데이타입력!$K118," ")," ")</f>
        <v xml:space="preserve"> </v>
      </c>
      <c r="M113" s="29" t="str">
        <f>IF(직접데이타입력!$M118=1,IF(직접데이타입력!$E118="12",직접데이타입력!$K118," ")," ")</f>
        <v xml:space="preserve"> </v>
      </c>
      <c r="N113" s="29" t="str">
        <f>IF(직접데이타입력!$M118=1,IF(직접데이타입력!$E118="13",직접데이타입력!$K118," ")," ")</f>
        <v xml:space="preserve"> </v>
      </c>
      <c r="O113" s="29" t="str">
        <f>IF(직접데이타입력!$M118=1,IF(직접데이타입력!$E118="14",직접데이타입력!$K118," ")," ")</f>
        <v xml:space="preserve"> </v>
      </c>
      <c r="P113" s="29" t="str">
        <f>IF(직접데이타입력!$M118=1,IF(직접데이타입력!$E118="15",직접데이타입력!$K118," ")," ")</f>
        <v xml:space="preserve"> </v>
      </c>
      <c r="Q113" s="29" t="str">
        <f>IF(직접데이타입력!$M118=1,IF(직접데이타입력!$E118="16",직접데이타입력!$K118," ")," ")</f>
        <v xml:space="preserve"> </v>
      </c>
      <c r="R113" s="29" t="str">
        <f>IF(직접데이타입력!$M118=1,IF(직접데이타입력!$E118="17",직접데이타입력!$K118," ")," ")</f>
        <v xml:space="preserve"> </v>
      </c>
      <c r="S113" s="29" t="str">
        <f>IF(직접데이타입력!$M118=1,IF(직접데이타입력!$E118="18",직접데이타입력!$K118," ")," ")</f>
        <v xml:space="preserve"> </v>
      </c>
      <c r="T113" s="29" t="str">
        <f>IF(직접데이타입력!$M118=1,IF(직접데이타입력!$E118="19",직접데이타입력!$K118," ")," ")</f>
        <v xml:space="preserve"> </v>
      </c>
    </row>
    <row r="114" spans="1:20" ht="11.25" customHeight="1">
      <c r="A114" s="29">
        <f t="shared" si="1"/>
        <v>113</v>
      </c>
      <c r="B114" s="29" t="str">
        <f>IF(직접데이타입력!$M119=1,IF(직접데이타입력!$E119="1",직접데이타입력!$K119," ")," ")</f>
        <v xml:space="preserve"> </v>
      </c>
      <c r="C114" s="29" t="str">
        <f>IF(직접데이타입력!$M119=1,IF(직접데이타입력!$E119="2",직접데이타입력!$K119," ")," ")</f>
        <v xml:space="preserve"> </v>
      </c>
      <c r="D114" s="29" t="str">
        <f>IF(직접데이타입력!$M119=1,IF(직접데이타입력!$E119="3",직접데이타입력!$K119," ")," ")</f>
        <v xml:space="preserve"> </v>
      </c>
      <c r="E114" s="29" t="str">
        <f>IF(직접데이타입력!$M119=1,IF(직접데이타입력!$E119="4",직접데이타입력!$K119," ")," ")</f>
        <v xml:space="preserve"> </v>
      </c>
      <c r="F114" s="29" t="str">
        <f>IF(직접데이타입력!$M119=1,IF(직접데이타입력!$E119="5",직접데이타입력!$K119," ")," ")</f>
        <v xml:space="preserve"> </v>
      </c>
      <c r="G114" s="29" t="str">
        <f>IF(직접데이타입력!$M119=1,IF(직접데이타입력!$E119="6",직접데이타입력!$K119," ")," ")</f>
        <v xml:space="preserve"> </v>
      </c>
      <c r="H114" s="29" t="str">
        <f>IF(직접데이타입력!$M119=1,IF(직접데이타입력!$E119="7",직접데이타입력!$K119," ")," ")</f>
        <v xml:space="preserve"> </v>
      </c>
      <c r="I114" s="29" t="str">
        <f>IF(직접데이타입력!$M119=1,IF(직접데이타입력!$E119="8",직접데이타입력!$K119," ")," ")</f>
        <v xml:space="preserve"> </v>
      </c>
      <c r="J114" s="29" t="str">
        <f>IF(직접데이타입력!$M119=1,IF(직접데이타입력!$E119="9",직접데이타입력!$K119," ")," ")</f>
        <v xml:space="preserve"> </v>
      </c>
      <c r="K114" s="29" t="str">
        <f>IF(직접데이타입력!$M119=1,IF(직접데이타입력!$E119="10",직접데이타입력!$K119," ")," ")</f>
        <v xml:space="preserve"> </v>
      </c>
      <c r="L114" s="29" t="str">
        <f>IF(직접데이타입력!$M119=1,IF(직접데이타입력!$E119="11",직접데이타입력!$K119," ")," ")</f>
        <v xml:space="preserve"> </v>
      </c>
      <c r="M114" s="29" t="str">
        <f>IF(직접데이타입력!$M119=1,IF(직접데이타입력!$E119="12",직접데이타입력!$K119," ")," ")</f>
        <v xml:space="preserve"> </v>
      </c>
      <c r="N114" s="29" t="str">
        <f>IF(직접데이타입력!$M119=1,IF(직접데이타입력!$E119="13",직접데이타입력!$K119," ")," ")</f>
        <v xml:space="preserve"> </v>
      </c>
      <c r="O114" s="29" t="str">
        <f>IF(직접데이타입력!$M119=1,IF(직접데이타입력!$E119="14",직접데이타입력!$K119," ")," ")</f>
        <v xml:space="preserve"> </v>
      </c>
      <c r="P114" s="29" t="str">
        <f>IF(직접데이타입력!$M119=1,IF(직접데이타입력!$E119="15",직접데이타입력!$K119," ")," ")</f>
        <v xml:space="preserve"> </v>
      </c>
      <c r="Q114" s="29" t="str">
        <f>IF(직접데이타입력!$M119=1,IF(직접데이타입력!$E119="16",직접데이타입력!$K119," ")," ")</f>
        <v xml:space="preserve"> </v>
      </c>
      <c r="R114" s="29" t="str">
        <f>IF(직접데이타입력!$M119=1,IF(직접데이타입력!$E119="17",직접데이타입력!$K119," ")," ")</f>
        <v xml:space="preserve"> </v>
      </c>
      <c r="S114" s="29" t="str">
        <f>IF(직접데이타입력!$M119=1,IF(직접데이타입력!$E119="18",직접데이타입력!$K119," ")," ")</f>
        <v xml:space="preserve"> </v>
      </c>
      <c r="T114" s="29" t="str">
        <f>IF(직접데이타입력!$M119=1,IF(직접데이타입력!$E119="19",직접데이타입력!$K119," ")," ")</f>
        <v xml:space="preserve"> </v>
      </c>
    </row>
    <row r="115" spans="1:20" ht="11.25" customHeight="1">
      <c r="A115" s="29">
        <f t="shared" si="1"/>
        <v>114</v>
      </c>
      <c r="B115" s="29" t="str">
        <f>IF(직접데이타입력!$M120=1,IF(직접데이타입력!$E120="1",직접데이타입력!$K120," ")," ")</f>
        <v xml:space="preserve"> </v>
      </c>
      <c r="C115" s="29" t="str">
        <f>IF(직접데이타입력!$M120=1,IF(직접데이타입력!$E120="2",직접데이타입력!$K120," ")," ")</f>
        <v xml:space="preserve"> </v>
      </c>
      <c r="D115" s="29" t="str">
        <f>IF(직접데이타입력!$M120=1,IF(직접데이타입력!$E120="3",직접데이타입력!$K120," ")," ")</f>
        <v xml:space="preserve"> </v>
      </c>
      <c r="E115" s="29" t="str">
        <f>IF(직접데이타입력!$M120=1,IF(직접데이타입력!$E120="4",직접데이타입력!$K120," ")," ")</f>
        <v xml:space="preserve"> </v>
      </c>
      <c r="F115" s="29" t="str">
        <f>IF(직접데이타입력!$M120=1,IF(직접데이타입력!$E120="5",직접데이타입력!$K120," ")," ")</f>
        <v xml:space="preserve"> </v>
      </c>
      <c r="G115" s="29" t="str">
        <f>IF(직접데이타입력!$M120=1,IF(직접데이타입력!$E120="6",직접데이타입력!$K120," ")," ")</f>
        <v xml:space="preserve"> </v>
      </c>
      <c r="H115" s="29" t="str">
        <f>IF(직접데이타입력!$M120=1,IF(직접데이타입력!$E120="7",직접데이타입력!$K120," ")," ")</f>
        <v xml:space="preserve"> </v>
      </c>
      <c r="I115" s="29" t="str">
        <f>IF(직접데이타입력!$M120=1,IF(직접데이타입력!$E120="8",직접데이타입력!$K120," ")," ")</f>
        <v xml:space="preserve"> </v>
      </c>
      <c r="J115" s="29" t="str">
        <f>IF(직접데이타입력!$M120=1,IF(직접데이타입력!$E120="9",직접데이타입력!$K120," ")," ")</f>
        <v xml:space="preserve"> </v>
      </c>
      <c r="K115" s="29" t="str">
        <f>IF(직접데이타입력!$M120=1,IF(직접데이타입력!$E120="10",직접데이타입력!$K120," ")," ")</f>
        <v xml:space="preserve"> </v>
      </c>
      <c r="L115" s="29" t="str">
        <f>IF(직접데이타입력!$M120=1,IF(직접데이타입력!$E120="11",직접데이타입력!$K120," ")," ")</f>
        <v xml:space="preserve"> </v>
      </c>
      <c r="M115" s="29" t="str">
        <f>IF(직접데이타입력!$M120=1,IF(직접데이타입력!$E120="12",직접데이타입력!$K120," ")," ")</f>
        <v xml:space="preserve"> </v>
      </c>
      <c r="N115" s="29" t="str">
        <f>IF(직접데이타입력!$M120=1,IF(직접데이타입력!$E120="13",직접데이타입력!$K120," ")," ")</f>
        <v xml:space="preserve"> </v>
      </c>
      <c r="O115" s="29" t="str">
        <f>IF(직접데이타입력!$M120=1,IF(직접데이타입력!$E120="14",직접데이타입력!$K120," ")," ")</f>
        <v xml:space="preserve"> </v>
      </c>
      <c r="P115" s="29" t="str">
        <f>IF(직접데이타입력!$M120=1,IF(직접데이타입력!$E120="15",직접데이타입력!$K120," ")," ")</f>
        <v xml:space="preserve"> </v>
      </c>
      <c r="Q115" s="29" t="str">
        <f>IF(직접데이타입력!$M120=1,IF(직접데이타입력!$E120="16",직접데이타입력!$K120," ")," ")</f>
        <v xml:space="preserve"> </v>
      </c>
      <c r="R115" s="29" t="str">
        <f>IF(직접데이타입력!$M120=1,IF(직접데이타입력!$E120="17",직접데이타입력!$K120," ")," ")</f>
        <v xml:space="preserve"> </v>
      </c>
      <c r="S115" s="29" t="str">
        <f>IF(직접데이타입력!$M120=1,IF(직접데이타입력!$E120="18",직접데이타입력!$K120," ")," ")</f>
        <v xml:space="preserve"> </v>
      </c>
      <c r="T115" s="29" t="str">
        <f>IF(직접데이타입력!$M120=1,IF(직접데이타입력!$E120="19",직접데이타입력!$K120," ")," ")</f>
        <v xml:space="preserve"> </v>
      </c>
    </row>
    <row r="116" spans="1:20" ht="11.25" customHeight="1">
      <c r="A116" s="29">
        <f t="shared" si="1"/>
        <v>115</v>
      </c>
      <c r="B116" s="29" t="str">
        <f>IF(직접데이타입력!$M121=1,IF(직접데이타입력!$E121="1",직접데이타입력!$K121," ")," ")</f>
        <v xml:space="preserve"> </v>
      </c>
      <c r="C116" s="29" t="str">
        <f>IF(직접데이타입력!$M121=1,IF(직접데이타입력!$E121="2",직접데이타입력!$K121," ")," ")</f>
        <v xml:space="preserve"> </v>
      </c>
      <c r="D116" s="29" t="str">
        <f>IF(직접데이타입력!$M121=1,IF(직접데이타입력!$E121="3",직접데이타입력!$K121," ")," ")</f>
        <v xml:space="preserve"> </v>
      </c>
      <c r="E116" s="29" t="str">
        <f>IF(직접데이타입력!$M121=1,IF(직접데이타입력!$E121="4",직접데이타입력!$K121," ")," ")</f>
        <v xml:space="preserve"> </v>
      </c>
      <c r="F116" s="29" t="str">
        <f>IF(직접데이타입력!$M121=1,IF(직접데이타입력!$E121="5",직접데이타입력!$K121," ")," ")</f>
        <v xml:space="preserve"> </v>
      </c>
      <c r="G116" s="29" t="str">
        <f>IF(직접데이타입력!$M121=1,IF(직접데이타입력!$E121="6",직접데이타입력!$K121," ")," ")</f>
        <v xml:space="preserve"> </v>
      </c>
      <c r="H116" s="29" t="str">
        <f>IF(직접데이타입력!$M121=1,IF(직접데이타입력!$E121="7",직접데이타입력!$K121," ")," ")</f>
        <v xml:space="preserve"> </v>
      </c>
      <c r="I116" s="29" t="str">
        <f>IF(직접데이타입력!$M121=1,IF(직접데이타입력!$E121="8",직접데이타입력!$K121," ")," ")</f>
        <v xml:space="preserve"> </v>
      </c>
      <c r="J116" s="29" t="str">
        <f>IF(직접데이타입력!$M121=1,IF(직접데이타입력!$E121="9",직접데이타입력!$K121," ")," ")</f>
        <v xml:space="preserve"> </v>
      </c>
      <c r="K116" s="29" t="str">
        <f>IF(직접데이타입력!$M121=1,IF(직접데이타입력!$E121="10",직접데이타입력!$K121," ")," ")</f>
        <v xml:space="preserve"> </v>
      </c>
      <c r="L116" s="29" t="str">
        <f>IF(직접데이타입력!$M121=1,IF(직접데이타입력!$E121="11",직접데이타입력!$K121," ")," ")</f>
        <v xml:space="preserve"> </v>
      </c>
      <c r="M116" s="29" t="str">
        <f>IF(직접데이타입력!$M121=1,IF(직접데이타입력!$E121="12",직접데이타입력!$K121," ")," ")</f>
        <v xml:space="preserve"> </v>
      </c>
      <c r="N116" s="29" t="str">
        <f>IF(직접데이타입력!$M121=1,IF(직접데이타입력!$E121="13",직접데이타입력!$K121," ")," ")</f>
        <v xml:space="preserve"> </v>
      </c>
      <c r="O116" s="29" t="str">
        <f>IF(직접데이타입력!$M121=1,IF(직접데이타입력!$E121="14",직접데이타입력!$K121," ")," ")</f>
        <v xml:space="preserve"> </v>
      </c>
      <c r="P116" s="29" t="str">
        <f>IF(직접데이타입력!$M121=1,IF(직접데이타입력!$E121="15",직접데이타입력!$K121," ")," ")</f>
        <v xml:space="preserve"> </v>
      </c>
      <c r="Q116" s="29" t="str">
        <f>IF(직접데이타입력!$M121=1,IF(직접데이타입력!$E121="16",직접데이타입력!$K121," ")," ")</f>
        <v xml:space="preserve"> </v>
      </c>
      <c r="R116" s="29" t="str">
        <f>IF(직접데이타입력!$M121=1,IF(직접데이타입력!$E121="17",직접데이타입력!$K121," ")," ")</f>
        <v xml:space="preserve"> </v>
      </c>
      <c r="S116" s="29" t="str">
        <f>IF(직접데이타입력!$M121=1,IF(직접데이타입력!$E121="18",직접데이타입력!$K121," ")," ")</f>
        <v xml:space="preserve"> </v>
      </c>
      <c r="T116" s="29" t="str">
        <f>IF(직접데이타입력!$M121=1,IF(직접데이타입력!$E121="19",직접데이타입력!$K121," ")," ")</f>
        <v xml:space="preserve"> </v>
      </c>
    </row>
    <row r="117" spans="1:20" ht="11.25" customHeight="1">
      <c r="A117" s="29">
        <f t="shared" si="1"/>
        <v>116</v>
      </c>
      <c r="B117" s="29" t="str">
        <f>IF(직접데이타입력!$M122=1,IF(직접데이타입력!$E122="1",직접데이타입력!$K122," ")," ")</f>
        <v xml:space="preserve"> </v>
      </c>
      <c r="C117" s="29" t="str">
        <f>IF(직접데이타입력!$M122=1,IF(직접데이타입력!$E122="2",직접데이타입력!$K122," ")," ")</f>
        <v xml:space="preserve"> </v>
      </c>
      <c r="D117" s="29" t="str">
        <f>IF(직접데이타입력!$M122=1,IF(직접데이타입력!$E122="3",직접데이타입력!$K122," ")," ")</f>
        <v xml:space="preserve"> </v>
      </c>
      <c r="E117" s="29" t="str">
        <f>IF(직접데이타입력!$M122=1,IF(직접데이타입력!$E122="4",직접데이타입력!$K122," ")," ")</f>
        <v xml:space="preserve"> </v>
      </c>
      <c r="F117" s="29" t="str">
        <f>IF(직접데이타입력!$M122=1,IF(직접데이타입력!$E122="5",직접데이타입력!$K122," ")," ")</f>
        <v xml:space="preserve"> </v>
      </c>
      <c r="G117" s="29" t="str">
        <f>IF(직접데이타입력!$M122=1,IF(직접데이타입력!$E122="6",직접데이타입력!$K122," ")," ")</f>
        <v xml:space="preserve"> </v>
      </c>
      <c r="H117" s="29" t="str">
        <f>IF(직접데이타입력!$M122=1,IF(직접데이타입력!$E122="7",직접데이타입력!$K122," ")," ")</f>
        <v xml:space="preserve"> </v>
      </c>
      <c r="I117" s="29" t="str">
        <f>IF(직접데이타입력!$M122=1,IF(직접데이타입력!$E122="8",직접데이타입력!$K122," ")," ")</f>
        <v xml:space="preserve"> </v>
      </c>
      <c r="J117" s="29" t="str">
        <f>IF(직접데이타입력!$M122=1,IF(직접데이타입력!$E122="9",직접데이타입력!$K122," ")," ")</f>
        <v xml:space="preserve"> </v>
      </c>
      <c r="K117" s="29" t="str">
        <f>IF(직접데이타입력!$M122=1,IF(직접데이타입력!$E122="10",직접데이타입력!$K122," ")," ")</f>
        <v xml:space="preserve"> </v>
      </c>
      <c r="L117" s="29" t="str">
        <f>IF(직접데이타입력!$M122=1,IF(직접데이타입력!$E122="11",직접데이타입력!$K122," ")," ")</f>
        <v xml:space="preserve"> </v>
      </c>
      <c r="M117" s="29" t="str">
        <f>IF(직접데이타입력!$M122=1,IF(직접데이타입력!$E122="12",직접데이타입력!$K122," ")," ")</f>
        <v xml:space="preserve"> </v>
      </c>
      <c r="N117" s="29" t="str">
        <f>IF(직접데이타입력!$M122=1,IF(직접데이타입력!$E122="13",직접데이타입력!$K122," ")," ")</f>
        <v xml:space="preserve"> </v>
      </c>
      <c r="O117" s="29" t="str">
        <f>IF(직접데이타입력!$M122=1,IF(직접데이타입력!$E122="14",직접데이타입력!$K122," ")," ")</f>
        <v xml:space="preserve"> </v>
      </c>
      <c r="P117" s="29" t="str">
        <f>IF(직접데이타입력!$M122=1,IF(직접데이타입력!$E122="15",직접데이타입력!$K122," ")," ")</f>
        <v xml:space="preserve"> </v>
      </c>
      <c r="Q117" s="29" t="str">
        <f>IF(직접데이타입력!$M122=1,IF(직접데이타입력!$E122="16",직접데이타입력!$K122," ")," ")</f>
        <v xml:space="preserve"> </v>
      </c>
      <c r="R117" s="29" t="str">
        <f>IF(직접데이타입력!$M122=1,IF(직접데이타입력!$E122="17",직접데이타입력!$K122," ")," ")</f>
        <v xml:space="preserve"> </v>
      </c>
      <c r="S117" s="29" t="str">
        <f>IF(직접데이타입력!$M122=1,IF(직접데이타입력!$E122="18",직접데이타입력!$K122," ")," ")</f>
        <v xml:space="preserve"> </v>
      </c>
      <c r="T117" s="29" t="str">
        <f>IF(직접데이타입력!$M122=1,IF(직접데이타입력!$E122="19",직접데이타입력!$K122," ")," ")</f>
        <v xml:space="preserve"> </v>
      </c>
    </row>
    <row r="118" spans="1:20" ht="11.25" customHeight="1">
      <c r="A118" s="29">
        <f t="shared" si="1"/>
        <v>117</v>
      </c>
      <c r="B118" s="29" t="str">
        <f>IF(직접데이타입력!$M123=1,IF(직접데이타입력!$E123="1",직접데이타입력!$K123," ")," ")</f>
        <v xml:space="preserve"> </v>
      </c>
      <c r="C118" s="29" t="str">
        <f>IF(직접데이타입력!$M123=1,IF(직접데이타입력!$E123="2",직접데이타입력!$K123," ")," ")</f>
        <v xml:space="preserve"> </v>
      </c>
      <c r="D118" s="29" t="str">
        <f>IF(직접데이타입력!$M123=1,IF(직접데이타입력!$E123="3",직접데이타입력!$K123," ")," ")</f>
        <v xml:space="preserve"> </v>
      </c>
      <c r="E118" s="29" t="str">
        <f>IF(직접데이타입력!$M123=1,IF(직접데이타입력!$E123="4",직접데이타입력!$K123," ")," ")</f>
        <v xml:space="preserve"> </v>
      </c>
      <c r="F118" s="29" t="str">
        <f>IF(직접데이타입력!$M123=1,IF(직접데이타입력!$E123="5",직접데이타입력!$K123," ")," ")</f>
        <v xml:space="preserve"> </v>
      </c>
      <c r="G118" s="29" t="str">
        <f>IF(직접데이타입력!$M123=1,IF(직접데이타입력!$E123="6",직접데이타입력!$K123," ")," ")</f>
        <v xml:space="preserve"> </v>
      </c>
      <c r="H118" s="29" t="str">
        <f>IF(직접데이타입력!$M123=1,IF(직접데이타입력!$E123="7",직접데이타입력!$K123," ")," ")</f>
        <v xml:space="preserve"> </v>
      </c>
      <c r="I118" s="29" t="str">
        <f>IF(직접데이타입력!$M123=1,IF(직접데이타입력!$E123="8",직접데이타입력!$K123," ")," ")</f>
        <v xml:space="preserve"> </v>
      </c>
      <c r="J118" s="29" t="str">
        <f>IF(직접데이타입력!$M123=1,IF(직접데이타입력!$E123="9",직접데이타입력!$K123," ")," ")</f>
        <v xml:space="preserve"> </v>
      </c>
      <c r="K118" s="29" t="str">
        <f>IF(직접데이타입력!$M123=1,IF(직접데이타입력!$E123="10",직접데이타입력!$K123," ")," ")</f>
        <v xml:space="preserve"> </v>
      </c>
      <c r="L118" s="29" t="str">
        <f>IF(직접데이타입력!$M123=1,IF(직접데이타입력!$E123="11",직접데이타입력!$K123," ")," ")</f>
        <v xml:space="preserve"> </v>
      </c>
      <c r="M118" s="29" t="str">
        <f>IF(직접데이타입력!$M123=1,IF(직접데이타입력!$E123="12",직접데이타입력!$K123," ")," ")</f>
        <v xml:space="preserve"> </v>
      </c>
      <c r="N118" s="29" t="str">
        <f>IF(직접데이타입력!$M123=1,IF(직접데이타입력!$E123="13",직접데이타입력!$K123," ")," ")</f>
        <v xml:space="preserve"> </v>
      </c>
      <c r="O118" s="29" t="str">
        <f>IF(직접데이타입력!$M123=1,IF(직접데이타입력!$E123="14",직접데이타입력!$K123," ")," ")</f>
        <v xml:space="preserve"> </v>
      </c>
      <c r="P118" s="29" t="str">
        <f>IF(직접데이타입력!$M123=1,IF(직접데이타입력!$E123="15",직접데이타입력!$K123," ")," ")</f>
        <v xml:space="preserve"> </v>
      </c>
      <c r="Q118" s="29" t="str">
        <f>IF(직접데이타입력!$M123=1,IF(직접데이타입력!$E123="16",직접데이타입력!$K123," ")," ")</f>
        <v xml:space="preserve"> </v>
      </c>
      <c r="R118" s="29" t="str">
        <f>IF(직접데이타입력!$M123=1,IF(직접데이타입력!$E123="17",직접데이타입력!$K123," ")," ")</f>
        <v xml:space="preserve"> </v>
      </c>
      <c r="S118" s="29" t="str">
        <f>IF(직접데이타입력!$M123=1,IF(직접데이타입력!$E123="18",직접데이타입력!$K123," ")," ")</f>
        <v xml:space="preserve"> </v>
      </c>
      <c r="T118" s="29" t="str">
        <f>IF(직접데이타입력!$M123=1,IF(직접데이타입력!$E123="19",직접데이타입력!$K123," ")," ")</f>
        <v xml:space="preserve"> </v>
      </c>
    </row>
    <row r="119" spans="1:20" ht="11.25" customHeight="1">
      <c r="A119" s="29">
        <f t="shared" si="1"/>
        <v>118</v>
      </c>
      <c r="B119" s="29" t="str">
        <f>IF(직접데이타입력!$M124=1,IF(직접데이타입력!$E124="1",직접데이타입력!$K124," ")," ")</f>
        <v xml:space="preserve"> </v>
      </c>
      <c r="C119" s="29" t="str">
        <f>IF(직접데이타입력!$M124=1,IF(직접데이타입력!$E124="2",직접데이타입력!$K124," ")," ")</f>
        <v xml:space="preserve"> </v>
      </c>
      <c r="D119" s="29" t="str">
        <f>IF(직접데이타입력!$M124=1,IF(직접데이타입력!$E124="3",직접데이타입력!$K124," ")," ")</f>
        <v xml:space="preserve"> </v>
      </c>
      <c r="E119" s="29" t="str">
        <f>IF(직접데이타입력!$M124=1,IF(직접데이타입력!$E124="4",직접데이타입력!$K124," ")," ")</f>
        <v xml:space="preserve"> </v>
      </c>
      <c r="F119" s="29" t="str">
        <f>IF(직접데이타입력!$M124=1,IF(직접데이타입력!$E124="5",직접데이타입력!$K124," ")," ")</f>
        <v xml:space="preserve"> </v>
      </c>
      <c r="G119" s="29" t="str">
        <f>IF(직접데이타입력!$M124=1,IF(직접데이타입력!$E124="6",직접데이타입력!$K124," ")," ")</f>
        <v xml:space="preserve"> </v>
      </c>
      <c r="H119" s="29" t="str">
        <f>IF(직접데이타입력!$M124=1,IF(직접데이타입력!$E124="7",직접데이타입력!$K124," ")," ")</f>
        <v xml:space="preserve"> </v>
      </c>
      <c r="I119" s="29" t="str">
        <f>IF(직접데이타입력!$M124=1,IF(직접데이타입력!$E124="8",직접데이타입력!$K124," ")," ")</f>
        <v xml:space="preserve"> </v>
      </c>
      <c r="J119" s="29" t="str">
        <f>IF(직접데이타입력!$M124=1,IF(직접데이타입력!$E124="9",직접데이타입력!$K124," ")," ")</f>
        <v xml:space="preserve"> </v>
      </c>
      <c r="K119" s="29" t="str">
        <f>IF(직접데이타입력!$M124=1,IF(직접데이타입력!$E124="10",직접데이타입력!$K124," ")," ")</f>
        <v xml:space="preserve"> </v>
      </c>
      <c r="L119" s="29" t="str">
        <f>IF(직접데이타입력!$M124=1,IF(직접데이타입력!$E124="11",직접데이타입력!$K124," ")," ")</f>
        <v xml:space="preserve"> </v>
      </c>
      <c r="M119" s="29" t="str">
        <f>IF(직접데이타입력!$M124=1,IF(직접데이타입력!$E124="12",직접데이타입력!$K124," ")," ")</f>
        <v xml:space="preserve"> </v>
      </c>
      <c r="N119" s="29" t="str">
        <f>IF(직접데이타입력!$M124=1,IF(직접데이타입력!$E124="13",직접데이타입력!$K124," ")," ")</f>
        <v xml:space="preserve"> </v>
      </c>
      <c r="O119" s="29" t="str">
        <f>IF(직접데이타입력!$M124=1,IF(직접데이타입력!$E124="14",직접데이타입력!$K124," ")," ")</f>
        <v xml:space="preserve"> </v>
      </c>
      <c r="P119" s="29" t="str">
        <f>IF(직접데이타입력!$M124=1,IF(직접데이타입력!$E124="15",직접데이타입력!$K124," ")," ")</f>
        <v xml:space="preserve"> </v>
      </c>
      <c r="Q119" s="29" t="str">
        <f>IF(직접데이타입력!$M124=1,IF(직접데이타입력!$E124="16",직접데이타입력!$K124," ")," ")</f>
        <v xml:space="preserve"> </v>
      </c>
      <c r="R119" s="29" t="str">
        <f>IF(직접데이타입력!$M124=1,IF(직접데이타입력!$E124="17",직접데이타입력!$K124," ")," ")</f>
        <v xml:space="preserve"> </v>
      </c>
      <c r="S119" s="29" t="str">
        <f>IF(직접데이타입력!$M124=1,IF(직접데이타입력!$E124="18",직접데이타입력!$K124," ")," ")</f>
        <v xml:space="preserve"> </v>
      </c>
      <c r="T119" s="29" t="str">
        <f>IF(직접데이타입력!$M124=1,IF(직접데이타입력!$E124="19",직접데이타입력!$K124," ")," ")</f>
        <v xml:space="preserve"> </v>
      </c>
    </row>
    <row r="120" spans="1:20" ht="11.25" customHeight="1">
      <c r="A120" s="29">
        <f t="shared" si="1"/>
        <v>119</v>
      </c>
      <c r="B120" s="29" t="str">
        <f>IF(직접데이타입력!$M125=1,IF(직접데이타입력!$E125="1",직접데이타입력!$K125," ")," ")</f>
        <v xml:space="preserve"> </v>
      </c>
      <c r="C120" s="29" t="str">
        <f>IF(직접데이타입력!$M125=1,IF(직접데이타입력!$E125="2",직접데이타입력!$K125," ")," ")</f>
        <v xml:space="preserve"> </v>
      </c>
      <c r="D120" s="29" t="str">
        <f>IF(직접데이타입력!$M125=1,IF(직접데이타입력!$E125="3",직접데이타입력!$K125," ")," ")</f>
        <v xml:space="preserve"> </v>
      </c>
      <c r="E120" s="29" t="str">
        <f>IF(직접데이타입력!$M125=1,IF(직접데이타입력!$E125="4",직접데이타입력!$K125," ")," ")</f>
        <v xml:space="preserve"> </v>
      </c>
      <c r="F120" s="29" t="str">
        <f>IF(직접데이타입력!$M125=1,IF(직접데이타입력!$E125="5",직접데이타입력!$K125," ")," ")</f>
        <v xml:space="preserve"> </v>
      </c>
      <c r="G120" s="29" t="str">
        <f>IF(직접데이타입력!$M125=1,IF(직접데이타입력!$E125="6",직접데이타입력!$K125," ")," ")</f>
        <v xml:space="preserve"> </v>
      </c>
      <c r="H120" s="29" t="str">
        <f>IF(직접데이타입력!$M125=1,IF(직접데이타입력!$E125="7",직접데이타입력!$K125," ")," ")</f>
        <v xml:space="preserve"> </v>
      </c>
      <c r="I120" s="29" t="str">
        <f>IF(직접데이타입력!$M125=1,IF(직접데이타입력!$E125="8",직접데이타입력!$K125," ")," ")</f>
        <v xml:space="preserve"> </v>
      </c>
      <c r="J120" s="29" t="str">
        <f>IF(직접데이타입력!$M125=1,IF(직접데이타입력!$E125="9",직접데이타입력!$K125," ")," ")</f>
        <v xml:space="preserve"> </v>
      </c>
      <c r="K120" s="29" t="str">
        <f>IF(직접데이타입력!$M125=1,IF(직접데이타입력!$E125="10",직접데이타입력!$K125," ")," ")</f>
        <v xml:space="preserve"> </v>
      </c>
      <c r="L120" s="29" t="str">
        <f>IF(직접데이타입력!$M125=1,IF(직접데이타입력!$E125="11",직접데이타입력!$K125," ")," ")</f>
        <v xml:space="preserve"> </v>
      </c>
      <c r="M120" s="29" t="str">
        <f>IF(직접데이타입력!$M125=1,IF(직접데이타입력!$E125="12",직접데이타입력!$K125," ")," ")</f>
        <v xml:space="preserve"> </v>
      </c>
      <c r="N120" s="29" t="str">
        <f>IF(직접데이타입력!$M125=1,IF(직접데이타입력!$E125="13",직접데이타입력!$K125," ")," ")</f>
        <v xml:space="preserve"> </v>
      </c>
      <c r="O120" s="29" t="str">
        <f>IF(직접데이타입력!$M125=1,IF(직접데이타입력!$E125="14",직접데이타입력!$K125," ")," ")</f>
        <v xml:space="preserve"> </v>
      </c>
      <c r="P120" s="29" t="str">
        <f>IF(직접데이타입력!$M125=1,IF(직접데이타입력!$E125="15",직접데이타입력!$K125," ")," ")</f>
        <v xml:space="preserve"> </v>
      </c>
      <c r="Q120" s="29" t="str">
        <f>IF(직접데이타입력!$M125=1,IF(직접데이타입력!$E125="16",직접데이타입력!$K125," ")," ")</f>
        <v xml:space="preserve"> </v>
      </c>
      <c r="R120" s="29" t="str">
        <f>IF(직접데이타입력!$M125=1,IF(직접데이타입력!$E125="17",직접데이타입력!$K125," ")," ")</f>
        <v xml:space="preserve"> </v>
      </c>
      <c r="S120" s="29" t="str">
        <f>IF(직접데이타입력!$M125=1,IF(직접데이타입력!$E125="18",직접데이타입력!$K125," ")," ")</f>
        <v xml:space="preserve"> </v>
      </c>
      <c r="T120" s="29" t="str">
        <f>IF(직접데이타입력!$M125=1,IF(직접데이타입력!$E125="19",직접데이타입력!$K125," ")," ")</f>
        <v xml:space="preserve"> </v>
      </c>
    </row>
    <row r="121" spans="1:20" ht="11.25" customHeight="1">
      <c r="A121" s="29">
        <f t="shared" si="1"/>
        <v>120</v>
      </c>
      <c r="B121" s="29" t="str">
        <f>IF(직접데이타입력!$M126=1,IF(직접데이타입력!$E126="1",직접데이타입력!$K126," ")," ")</f>
        <v xml:space="preserve"> </v>
      </c>
      <c r="C121" s="29" t="str">
        <f>IF(직접데이타입력!$M126=1,IF(직접데이타입력!$E126="2",직접데이타입력!$K126," ")," ")</f>
        <v xml:space="preserve"> </v>
      </c>
      <c r="D121" s="29" t="str">
        <f>IF(직접데이타입력!$M126=1,IF(직접데이타입력!$E126="3",직접데이타입력!$K126," ")," ")</f>
        <v xml:space="preserve"> </v>
      </c>
      <c r="E121" s="29" t="str">
        <f>IF(직접데이타입력!$M126=1,IF(직접데이타입력!$E126="4",직접데이타입력!$K126," ")," ")</f>
        <v xml:space="preserve"> </v>
      </c>
      <c r="F121" s="29" t="str">
        <f>IF(직접데이타입력!$M126=1,IF(직접데이타입력!$E126="5",직접데이타입력!$K126," ")," ")</f>
        <v xml:space="preserve"> </v>
      </c>
      <c r="G121" s="29" t="str">
        <f>IF(직접데이타입력!$M126=1,IF(직접데이타입력!$E126="6",직접데이타입력!$K126," ")," ")</f>
        <v xml:space="preserve"> </v>
      </c>
      <c r="H121" s="29" t="str">
        <f>IF(직접데이타입력!$M126=1,IF(직접데이타입력!$E126="7",직접데이타입력!$K126," ")," ")</f>
        <v xml:space="preserve"> </v>
      </c>
      <c r="I121" s="29" t="str">
        <f>IF(직접데이타입력!$M126=1,IF(직접데이타입력!$E126="8",직접데이타입력!$K126," ")," ")</f>
        <v xml:space="preserve"> </v>
      </c>
      <c r="J121" s="29" t="str">
        <f>IF(직접데이타입력!$M126=1,IF(직접데이타입력!$E126="9",직접데이타입력!$K126," ")," ")</f>
        <v xml:space="preserve"> </v>
      </c>
      <c r="K121" s="29" t="str">
        <f>IF(직접데이타입력!$M126=1,IF(직접데이타입력!$E126="10",직접데이타입력!$K126," ")," ")</f>
        <v xml:space="preserve"> </v>
      </c>
      <c r="L121" s="29" t="str">
        <f>IF(직접데이타입력!$M126=1,IF(직접데이타입력!$E126="11",직접데이타입력!$K126," ")," ")</f>
        <v xml:space="preserve"> </v>
      </c>
      <c r="M121" s="29" t="str">
        <f>IF(직접데이타입력!$M126=1,IF(직접데이타입력!$E126="12",직접데이타입력!$K126," ")," ")</f>
        <v xml:space="preserve"> </v>
      </c>
      <c r="N121" s="29" t="str">
        <f>IF(직접데이타입력!$M126=1,IF(직접데이타입력!$E126="13",직접데이타입력!$K126," ")," ")</f>
        <v xml:space="preserve"> </v>
      </c>
      <c r="O121" s="29" t="str">
        <f>IF(직접데이타입력!$M126=1,IF(직접데이타입력!$E126="14",직접데이타입력!$K126," ")," ")</f>
        <v xml:space="preserve"> </v>
      </c>
      <c r="P121" s="29" t="str">
        <f>IF(직접데이타입력!$M126=1,IF(직접데이타입력!$E126="15",직접데이타입력!$K126," ")," ")</f>
        <v xml:space="preserve"> </v>
      </c>
      <c r="Q121" s="29" t="str">
        <f>IF(직접데이타입력!$M126=1,IF(직접데이타입력!$E126="16",직접데이타입력!$K126," ")," ")</f>
        <v xml:space="preserve"> </v>
      </c>
      <c r="R121" s="29" t="str">
        <f>IF(직접데이타입력!$M126=1,IF(직접데이타입력!$E126="17",직접데이타입력!$K126," ")," ")</f>
        <v xml:space="preserve"> </v>
      </c>
      <c r="S121" s="29" t="str">
        <f>IF(직접데이타입력!$M126=1,IF(직접데이타입력!$E126="18",직접데이타입력!$K126," ")," ")</f>
        <v xml:space="preserve"> </v>
      </c>
      <c r="T121" s="29" t="str">
        <f>IF(직접데이타입력!$M126=1,IF(직접데이타입력!$E126="19",직접데이타입력!$K126," ")," ")</f>
        <v xml:space="preserve"> </v>
      </c>
    </row>
    <row r="122" spans="1:20" ht="11.25" customHeight="1">
      <c r="A122" s="29">
        <f t="shared" si="1"/>
        <v>121</v>
      </c>
      <c r="B122" s="29" t="str">
        <f>IF(직접데이타입력!$M127=1,IF(직접데이타입력!$E127="1",직접데이타입력!$K127," ")," ")</f>
        <v xml:space="preserve"> </v>
      </c>
      <c r="C122" s="29" t="str">
        <f>IF(직접데이타입력!$M127=1,IF(직접데이타입력!$E127="2",직접데이타입력!$K127," ")," ")</f>
        <v xml:space="preserve"> </v>
      </c>
      <c r="D122" s="29" t="str">
        <f>IF(직접데이타입력!$M127=1,IF(직접데이타입력!$E127="3",직접데이타입력!$K127," ")," ")</f>
        <v xml:space="preserve"> </v>
      </c>
      <c r="E122" s="29" t="str">
        <f>IF(직접데이타입력!$M127=1,IF(직접데이타입력!$E127="4",직접데이타입력!$K127," ")," ")</f>
        <v xml:space="preserve"> </v>
      </c>
      <c r="F122" s="29" t="str">
        <f>IF(직접데이타입력!$M127=1,IF(직접데이타입력!$E127="5",직접데이타입력!$K127," ")," ")</f>
        <v xml:space="preserve"> </v>
      </c>
      <c r="G122" s="29" t="str">
        <f>IF(직접데이타입력!$M127=1,IF(직접데이타입력!$E127="6",직접데이타입력!$K127," ")," ")</f>
        <v xml:space="preserve"> </v>
      </c>
      <c r="H122" s="29" t="str">
        <f>IF(직접데이타입력!$M127=1,IF(직접데이타입력!$E127="7",직접데이타입력!$K127," ")," ")</f>
        <v xml:space="preserve"> </v>
      </c>
      <c r="I122" s="29" t="str">
        <f>IF(직접데이타입력!$M127=1,IF(직접데이타입력!$E127="8",직접데이타입력!$K127," ")," ")</f>
        <v xml:space="preserve"> </v>
      </c>
      <c r="J122" s="29" t="str">
        <f>IF(직접데이타입력!$M127=1,IF(직접데이타입력!$E127="9",직접데이타입력!$K127," ")," ")</f>
        <v xml:space="preserve"> </v>
      </c>
      <c r="K122" s="29" t="str">
        <f>IF(직접데이타입력!$M127=1,IF(직접데이타입력!$E127="10",직접데이타입력!$K127," ")," ")</f>
        <v xml:space="preserve"> </v>
      </c>
      <c r="L122" s="29" t="str">
        <f>IF(직접데이타입력!$M127=1,IF(직접데이타입력!$E127="11",직접데이타입력!$K127," ")," ")</f>
        <v xml:space="preserve"> </v>
      </c>
      <c r="M122" s="29" t="str">
        <f>IF(직접데이타입력!$M127=1,IF(직접데이타입력!$E127="12",직접데이타입력!$K127," ")," ")</f>
        <v xml:space="preserve"> </v>
      </c>
      <c r="N122" s="29" t="str">
        <f>IF(직접데이타입력!$M127=1,IF(직접데이타입력!$E127="13",직접데이타입력!$K127," ")," ")</f>
        <v xml:space="preserve"> </v>
      </c>
      <c r="O122" s="29" t="str">
        <f>IF(직접데이타입력!$M127=1,IF(직접데이타입력!$E127="14",직접데이타입력!$K127," ")," ")</f>
        <v xml:space="preserve"> </v>
      </c>
      <c r="P122" s="29" t="str">
        <f>IF(직접데이타입력!$M127=1,IF(직접데이타입력!$E127="15",직접데이타입력!$K127," ")," ")</f>
        <v xml:space="preserve"> </v>
      </c>
      <c r="Q122" s="29" t="str">
        <f>IF(직접데이타입력!$M127=1,IF(직접데이타입력!$E127="16",직접데이타입력!$K127," ")," ")</f>
        <v xml:space="preserve"> </v>
      </c>
      <c r="R122" s="29" t="str">
        <f>IF(직접데이타입력!$M127=1,IF(직접데이타입력!$E127="17",직접데이타입력!$K127," ")," ")</f>
        <v xml:space="preserve"> </v>
      </c>
      <c r="S122" s="29" t="str">
        <f>IF(직접데이타입력!$M127=1,IF(직접데이타입력!$E127="18",직접데이타입력!$K127," ")," ")</f>
        <v xml:space="preserve"> </v>
      </c>
      <c r="T122" s="29" t="str">
        <f>IF(직접데이타입력!$M127=1,IF(직접데이타입력!$E127="19",직접데이타입력!$K127," ")," ")</f>
        <v xml:space="preserve"> </v>
      </c>
    </row>
    <row r="123" spans="1:20" ht="11.25" customHeight="1">
      <c r="A123" s="29">
        <f t="shared" si="1"/>
        <v>122</v>
      </c>
      <c r="B123" s="29" t="str">
        <f>IF(직접데이타입력!$M128=1,IF(직접데이타입력!$E128="1",직접데이타입력!$K128," ")," ")</f>
        <v xml:space="preserve"> </v>
      </c>
      <c r="C123" s="29" t="str">
        <f>IF(직접데이타입력!$M128=1,IF(직접데이타입력!$E128="2",직접데이타입력!$K128," ")," ")</f>
        <v xml:space="preserve"> </v>
      </c>
      <c r="D123" s="29" t="str">
        <f>IF(직접데이타입력!$M128=1,IF(직접데이타입력!$E128="3",직접데이타입력!$K128," ")," ")</f>
        <v xml:space="preserve"> </v>
      </c>
      <c r="E123" s="29" t="str">
        <f>IF(직접데이타입력!$M128=1,IF(직접데이타입력!$E128="4",직접데이타입력!$K128," ")," ")</f>
        <v xml:space="preserve"> </v>
      </c>
      <c r="F123" s="29" t="str">
        <f>IF(직접데이타입력!$M128=1,IF(직접데이타입력!$E128="5",직접데이타입력!$K128," ")," ")</f>
        <v xml:space="preserve"> </v>
      </c>
      <c r="G123" s="29" t="str">
        <f>IF(직접데이타입력!$M128=1,IF(직접데이타입력!$E128="6",직접데이타입력!$K128," ")," ")</f>
        <v xml:space="preserve"> </v>
      </c>
      <c r="H123" s="29" t="str">
        <f>IF(직접데이타입력!$M128=1,IF(직접데이타입력!$E128="7",직접데이타입력!$K128," ")," ")</f>
        <v xml:space="preserve"> </v>
      </c>
      <c r="I123" s="29" t="str">
        <f>IF(직접데이타입력!$M128=1,IF(직접데이타입력!$E128="8",직접데이타입력!$K128," ")," ")</f>
        <v xml:space="preserve"> </v>
      </c>
      <c r="J123" s="29" t="str">
        <f>IF(직접데이타입력!$M128=1,IF(직접데이타입력!$E128="9",직접데이타입력!$K128," ")," ")</f>
        <v xml:space="preserve"> </v>
      </c>
      <c r="K123" s="29" t="str">
        <f>IF(직접데이타입력!$M128=1,IF(직접데이타입력!$E128="10",직접데이타입력!$K128," ")," ")</f>
        <v xml:space="preserve"> </v>
      </c>
      <c r="L123" s="29" t="str">
        <f>IF(직접데이타입력!$M128=1,IF(직접데이타입력!$E128="11",직접데이타입력!$K128," ")," ")</f>
        <v xml:space="preserve"> </v>
      </c>
      <c r="M123" s="29" t="str">
        <f>IF(직접데이타입력!$M128=1,IF(직접데이타입력!$E128="12",직접데이타입력!$K128," ")," ")</f>
        <v xml:space="preserve"> </v>
      </c>
      <c r="N123" s="29" t="str">
        <f>IF(직접데이타입력!$M128=1,IF(직접데이타입력!$E128="13",직접데이타입력!$K128," ")," ")</f>
        <v xml:space="preserve"> </v>
      </c>
      <c r="O123" s="29" t="str">
        <f>IF(직접데이타입력!$M128=1,IF(직접데이타입력!$E128="14",직접데이타입력!$K128," ")," ")</f>
        <v xml:space="preserve"> </v>
      </c>
      <c r="P123" s="29" t="str">
        <f>IF(직접데이타입력!$M128=1,IF(직접데이타입력!$E128="15",직접데이타입력!$K128," ")," ")</f>
        <v xml:space="preserve"> </v>
      </c>
      <c r="Q123" s="29" t="str">
        <f>IF(직접데이타입력!$M128=1,IF(직접데이타입력!$E128="16",직접데이타입력!$K128," ")," ")</f>
        <v xml:space="preserve"> </v>
      </c>
      <c r="R123" s="29" t="str">
        <f>IF(직접데이타입력!$M128=1,IF(직접데이타입력!$E128="17",직접데이타입력!$K128," ")," ")</f>
        <v xml:space="preserve"> </v>
      </c>
      <c r="S123" s="29" t="str">
        <f>IF(직접데이타입력!$M128=1,IF(직접데이타입력!$E128="18",직접데이타입력!$K128," ")," ")</f>
        <v xml:space="preserve"> </v>
      </c>
      <c r="T123" s="29" t="str">
        <f>IF(직접데이타입력!$M128=1,IF(직접데이타입력!$E128="19",직접데이타입력!$K128," ")," ")</f>
        <v xml:space="preserve"> </v>
      </c>
    </row>
    <row r="124" spans="1:20" ht="11.25" customHeight="1">
      <c r="A124" s="29">
        <f t="shared" si="1"/>
        <v>123</v>
      </c>
      <c r="B124" s="29" t="str">
        <f>IF(직접데이타입력!$M129=1,IF(직접데이타입력!$E129="1",직접데이타입력!$K129," ")," ")</f>
        <v xml:space="preserve"> </v>
      </c>
      <c r="C124" s="29" t="str">
        <f>IF(직접데이타입력!$M129=1,IF(직접데이타입력!$E129="2",직접데이타입력!$K129," ")," ")</f>
        <v xml:space="preserve"> </v>
      </c>
      <c r="D124" s="29" t="str">
        <f>IF(직접데이타입력!$M129=1,IF(직접데이타입력!$E129="3",직접데이타입력!$K129," ")," ")</f>
        <v xml:space="preserve"> </v>
      </c>
      <c r="E124" s="29" t="str">
        <f>IF(직접데이타입력!$M129=1,IF(직접데이타입력!$E129="4",직접데이타입력!$K129," ")," ")</f>
        <v xml:space="preserve"> </v>
      </c>
      <c r="F124" s="29" t="str">
        <f>IF(직접데이타입력!$M129=1,IF(직접데이타입력!$E129="5",직접데이타입력!$K129," ")," ")</f>
        <v xml:space="preserve"> </v>
      </c>
      <c r="G124" s="29" t="str">
        <f>IF(직접데이타입력!$M129=1,IF(직접데이타입력!$E129="6",직접데이타입력!$K129," ")," ")</f>
        <v xml:space="preserve"> </v>
      </c>
      <c r="H124" s="29" t="str">
        <f>IF(직접데이타입력!$M129=1,IF(직접데이타입력!$E129="7",직접데이타입력!$K129," ")," ")</f>
        <v xml:space="preserve"> </v>
      </c>
      <c r="I124" s="29" t="str">
        <f>IF(직접데이타입력!$M129=1,IF(직접데이타입력!$E129="8",직접데이타입력!$K129," ")," ")</f>
        <v xml:space="preserve"> </v>
      </c>
      <c r="J124" s="29" t="str">
        <f>IF(직접데이타입력!$M129=1,IF(직접데이타입력!$E129="9",직접데이타입력!$K129," ")," ")</f>
        <v xml:space="preserve"> </v>
      </c>
      <c r="K124" s="29" t="str">
        <f>IF(직접데이타입력!$M129=1,IF(직접데이타입력!$E129="10",직접데이타입력!$K129," ")," ")</f>
        <v xml:space="preserve"> </v>
      </c>
      <c r="L124" s="29" t="str">
        <f>IF(직접데이타입력!$M129=1,IF(직접데이타입력!$E129="11",직접데이타입력!$K129," ")," ")</f>
        <v xml:space="preserve"> </v>
      </c>
      <c r="M124" s="29" t="str">
        <f>IF(직접데이타입력!$M129=1,IF(직접데이타입력!$E129="12",직접데이타입력!$K129," ")," ")</f>
        <v xml:space="preserve"> </v>
      </c>
      <c r="N124" s="29" t="str">
        <f>IF(직접데이타입력!$M129=1,IF(직접데이타입력!$E129="13",직접데이타입력!$K129," ")," ")</f>
        <v xml:space="preserve"> </v>
      </c>
      <c r="O124" s="29" t="str">
        <f>IF(직접데이타입력!$M129=1,IF(직접데이타입력!$E129="14",직접데이타입력!$K129," ")," ")</f>
        <v xml:space="preserve"> </v>
      </c>
      <c r="P124" s="29" t="str">
        <f>IF(직접데이타입력!$M129=1,IF(직접데이타입력!$E129="15",직접데이타입력!$K129," ")," ")</f>
        <v xml:space="preserve"> </v>
      </c>
      <c r="Q124" s="29" t="str">
        <f>IF(직접데이타입력!$M129=1,IF(직접데이타입력!$E129="16",직접데이타입력!$K129," ")," ")</f>
        <v xml:space="preserve"> </v>
      </c>
      <c r="R124" s="29" t="str">
        <f>IF(직접데이타입력!$M129=1,IF(직접데이타입력!$E129="17",직접데이타입력!$K129," ")," ")</f>
        <v xml:space="preserve"> </v>
      </c>
      <c r="S124" s="29" t="str">
        <f>IF(직접데이타입력!$M129=1,IF(직접데이타입력!$E129="18",직접데이타입력!$K129," ")," ")</f>
        <v xml:space="preserve"> </v>
      </c>
      <c r="T124" s="29" t="str">
        <f>IF(직접데이타입력!$M129=1,IF(직접데이타입력!$E129="19",직접데이타입력!$K129," ")," ")</f>
        <v xml:space="preserve"> </v>
      </c>
    </row>
    <row r="125" spans="1:20" ht="11.25" customHeight="1">
      <c r="A125" s="29">
        <f t="shared" si="1"/>
        <v>124</v>
      </c>
      <c r="B125" s="29" t="str">
        <f>IF(직접데이타입력!$M130=1,IF(직접데이타입력!$E130="1",직접데이타입력!$K130," ")," ")</f>
        <v xml:space="preserve"> </v>
      </c>
      <c r="C125" s="29" t="str">
        <f>IF(직접데이타입력!$M130=1,IF(직접데이타입력!$E130="2",직접데이타입력!$K130," ")," ")</f>
        <v xml:space="preserve"> </v>
      </c>
      <c r="D125" s="29" t="str">
        <f>IF(직접데이타입력!$M130=1,IF(직접데이타입력!$E130="3",직접데이타입력!$K130," ")," ")</f>
        <v xml:space="preserve"> </v>
      </c>
      <c r="E125" s="29" t="str">
        <f>IF(직접데이타입력!$M130=1,IF(직접데이타입력!$E130="4",직접데이타입력!$K130," ")," ")</f>
        <v xml:space="preserve"> </v>
      </c>
      <c r="F125" s="29" t="str">
        <f>IF(직접데이타입력!$M130=1,IF(직접데이타입력!$E130="5",직접데이타입력!$K130," ")," ")</f>
        <v xml:space="preserve"> </v>
      </c>
      <c r="G125" s="29" t="str">
        <f>IF(직접데이타입력!$M130=1,IF(직접데이타입력!$E130="6",직접데이타입력!$K130," ")," ")</f>
        <v xml:space="preserve"> </v>
      </c>
      <c r="H125" s="29" t="str">
        <f>IF(직접데이타입력!$M130=1,IF(직접데이타입력!$E130="7",직접데이타입력!$K130," ")," ")</f>
        <v xml:space="preserve"> </v>
      </c>
      <c r="I125" s="29" t="str">
        <f>IF(직접데이타입력!$M130=1,IF(직접데이타입력!$E130="8",직접데이타입력!$K130," ")," ")</f>
        <v xml:space="preserve"> </v>
      </c>
      <c r="J125" s="29" t="str">
        <f>IF(직접데이타입력!$M130=1,IF(직접데이타입력!$E130="9",직접데이타입력!$K130," ")," ")</f>
        <v xml:space="preserve"> </v>
      </c>
      <c r="K125" s="29" t="str">
        <f>IF(직접데이타입력!$M130=1,IF(직접데이타입력!$E130="10",직접데이타입력!$K130," ")," ")</f>
        <v xml:space="preserve"> </v>
      </c>
      <c r="L125" s="29" t="str">
        <f>IF(직접데이타입력!$M130=1,IF(직접데이타입력!$E130="11",직접데이타입력!$K130," ")," ")</f>
        <v xml:space="preserve"> </v>
      </c>
      <c r="M125" s="29" t="str">
        <f>IF(직접데이타입력!$M130=1,IF(직접데이타입력!$E130="12",직접데이타입력!$K130," ")," ")</f>
        <v xml:space="preserve"> </v>
      </c>
      <c r="N125" s="29" t="str">
        <f>IF(직접데이타입력!$M130=1,IF(직접데이타입력!$E130="13",직접데이타입력!$K130," ")," ")</f>
        <v xml:space="preserve"> </v>
      </c>
      <c r="O125" s="29" t="str">
        <f>IF(직접데이타입력!$M130=1,IF(직접데이타입력!$E130="14",직접데이타입력!$K130," ")," ")</f>
        <v xml:space="preserve"> </v>
      </c>
      <c r="P125" s="29" t="str">
        <f>IF(직접데이타입력!$M130=1,IF(직접데이타입력!$E130="15",직접데이타입력!$K130," ")," ")</f>
        <v xml:space="preserve"> </v>
      </c>
      <c r="Q125" s="29" t="str">
        <f>IF(직접데이타입력!$M130=1,IF(직접데이타입력!$E130="16",직접데이타입력!$K130," ")," ")</f>
        <v xml:space="preserve"> </v>
      </c>
      <c r="R125" s="29" t="str">
        <f>IF(직접데이타입력!$M130=1,IF(직접데이타입력!$E130="17",직접데이타입력!$K130," ")," ")</f>
        <v xml:space="preserve"> </v>
      </c>
      <c r="S125" s="29" t="str">
        <f>IF(직접데이타입력!$M130=1,IF(직접데이타입력!$E130="18",직접데이타입력!$K130," ")," ")</f>
        <v xml:space="preserve"> </v>
      </c>
      <c r="T125" s="29" t="str">
        <f>IF(직접데이타입력!$M130=1,IF(직접데이타입력!$E130="19",직접데이타입력!$K130," ")," ")</f>
        <v xml:space="preserve"> </v>
      </c>
    </row>
    <row r="126" spans="1:20" ht="11.25" customHeight="1">
      <c r="A126" s="29">
        <f t="shared" si="1"/>
        <v>125</v>
      </c>
      <c r="B126" s="29" t="str">
        <f>IF(직접데이타입력!$M131=1,IF(직접데이타입력!$E131="1",직접데이타입력!$K131," ")," ")</f>
        <v xml:space="preserve"> </v>
      </c>
      <c r="C126" s="29" t="str">
        <f>IF(직접데이타입력!$M131=1,IF(직접데이타입력!$E131="2",직접데이타입력!$K131," ")," ")</f>
        <v xml:space="preserve"> </v>
      </c>
      <c r="D126" s="29" t="str">
        <f>IF(직접데이타입력!$M131=1,IF(직접데이타입력!$E131="3",직접데이타입력!$K131," ")," ")</f>
        <v xml:space="preserve"> </v>
      </c>
      <c r="E126" s="29" t="str">
        <f>IF(직접데이타입력!$M131=1,IF(직접데이타입력!$E131="4",직접데이타입력!$K131," ")," ")</f>
        <v xml:space="preserve"> </v>
      </c>
      <c r="F126" s="29" t="str">
        <f>IF(직접데이타입력!$M131=1,IF(직접데이타입력!$E131="5",직접데이타입력!$K131," ")," ")</f>
        <v xml:space="preserve"> </v>
      </c>
      <c r="G126" s="29" t="str">
        <f>IF(직접데이타입력!$M131=1,IF(직접데이타입력!$E131="6",직접데이타입력!$K131," ")," ")</f>
        <v xml:space="preserve"> </v>
      </c>
      <c r="H126" s="29" t="str">
        <f>IF(직접데이타입력!$M131=1,IF(직접데이타입력!$E131="7",직접데이타입력!$K131," ")," ")</f>
        <v xml:space="preserve"> </v>
      </c>
      <c r="I126" s="29" t="str">
        <f>IF(직접데이타입력!$M131=1,IF(직접데이타입력!$E131="8",직접데이타입력!$K131," ")," ")</f>
        <v xml:space="preserve"> </v>
      </c>
      <c r="J126" s="29" t="str">
        <f>IF(직접데이타입력!$M131=1,IF(직접데이타입력!$E131="9",직접데이타입력!$K131," ")," ")</f>
        <v xml:space="preserve"> </v>
      </c>
      <c r="K126" s="29" t="str">
        <f>IF(직접데이타입력!$M131=1,IF(직접데이타입력!$E131="10",직접데이타입력!$K131," ")," ")</f>
        <v xml:space="preserve"> </v>
      </c>
      <c r="L126" s="29" t="str">
        <f>IF(직접데이타입력!$M131=1,IF(직접데이타입력!$E131="11",직접데이타입력!$K131," ")," ")</f>
        <v xml:space="preserve"> </v>
      </c>
      <c r="M126" s="29" t="str">
        <f>IF(직접데이타입력!$M131=1,IF(직접데이타입력!$E131="12",직접데이타입력!$K131," ")," ")</f>
        <v xml:space="preserve"> </v>
      </c>
      <c r="N126" s="29" t="str">
        <f>IF(직접데이타입력!$M131=1,IF(직접데이타입력!$E131="13",직접데이타입력!$K131," ")," ")</f>
        <v xml:space="preserve"> </v>
      </c>
      <c r="O126" s="29" t="str">
        <f>IF(직접데이타입력!$M131=1,IF(직접데이타입력!$E131="14",직접데이타입력!$K131," ")," ")</f>
        <v xml:space="preserve"> </v>
      </c>
      <c r="P126" s="29" t="str">
        <f>IF(직접데이타입력!$M131=1,IF(직접데이타입력!$E131="15",직접데이타입력!$K131," ")," ")</f>
        <v xml:space="preserve"> </v>
      </c>
      <c r="Q126" s="29" t="str">
        <f>IF(직접데이타입력!$M131=1,IF(직접데이타입력!$E131="16",직접데이타입력!$K131," ")," ")</f>
        <v xml:space="preserve"> </v>
      </c>
      <c r="R126" s="29" t="str">
        <f>IF(직접데이타입력!$M131=1,IF(직접데이타입력!$E131="17",직접데이타입력!$K131," ")," ")</f>
        <v xml:space="preserve"> </v>
      </c>
      <c r="S126" s="29" t="str">
        <f>IF(직접데이타입력!$M131=1,IF(직접데이타입력!$E131="18",직접데이타입력!$K131," ")," ")</f>
        <v xml:space="preserve"> </v>
      </c>
      <c r="T126" s="29" t="str">
        <f>IF(직접데이타입력!$M131=1,IF(직접데이타입력!$E131="19",직접데이타입력!$K131," ")," ")</f>
        <v xml:space="preserve"> </v>
      </c>
    </row>
    <row r="127" spans="1:20" ht="11.25" customHeight="1">
      <c r="A127" s="29">
        <f t="shared" si="1"/>
        <v>126</v>
      </c>
      <c r="B127" s="29" t="str">
        <f>IF(직접데이타입력!$M132=1,IF(직접데이타입력!$E132="1",직접데이타입력!$K132," ")," ")</f>
        <v xml:space="preserve"> </v>
      </c>
      <c r="C127" s="29" t="str">
        <f>IF(직접데이타입력!$M132=1,IF(직접데이타입력!$E132="2",직접데이타입력!$K132," ")," ")</f>
        <v xml:space="preserve"> </v>
      </c>
      <c r="D127" s="29" t="str">
        <f>IF(직접데이타입력!$M132=1,IF(직접데이타입력!$E132="3",직접데이타입력!$K132," ")," ")</f>
        <v xml:space="preserve"> </v>
      </c>
      <c r="E127" s="29" t="str">
        <f>IF(직접데이타입력!$M132=1,IF(직접데이타입력!$E132="4",직접데이타입력!$K132," ")," ")</f>
        <v xml:space="preserve"> </v>
      </c>
      <c r="F127" s="29" t="str">
        <f>IF(직접데이타입력!$M132=1,IF(직접데이타입력!$E132="5",직접데이타입력!$K132," ")," ")</f>
        <v xml:space="preserve"> </v>
      </c>
      <c r="G127" s="29" t="str">
        <f>IF(직접데이타입력!$M132=1,IF(직접데이타입력!$E132="6",직접데이타입력!$K132," ")," ")</f>
        <v xml:space="preserve"> </v>
      </c>
      <c r="H127" s="29" t="str">
        <f>IF(직접데이타입력!$M132=1,IF(직접데이타입력!$E132="7",직접데이타입력!$K132," ")," ")</f>
        <v xml:space="preserve"> </v>
      </c>
      <c r="I127" s="29" t="str">
        <f>IF(직접데이타입력!$M132=1,IF(직접데이타입력!$E132="8",직접데이타입력!$K132," ")," ")</f>
        <v xml:space="preserve"> </v>
      </c>
      <c r="J127" s="29" t="str">
        <f>IF(직접데이타입력!$M132=1,IF(직접데이타입력!$E132="9",직접데이타입력!$K132," ")," ")</f>
        <v xml:space="preserve"> </v>
      </c>
      <c r="K127" s="29" t="str">
        <f>IF(직접데이타입력!$M132=1,IF(직접데이타입력!$E132="10",직접데이타입력!$K132," ")," ")</f>
        <v xml:space="preserve"> </v>
      </c>
      <c r="L127" s="29" t="str">
        <f>IF(직접데이타입력!$M132=1,IF(직접데이타입력!$E132="11",직접데이타입력!$K132," ")," ")</f>
        <v xml:space="preserve"> </v>
      </c>
      <c r="M127" s="29" t="str">
        <f>IF(직접데이타입력!$M132=1,IF(직접데이타입력!$E132="12",직접데이타입력!$K132," ")," ")</f>
        <v xml:space="preserve"> </v>
      </c>
      <c r="N127" s="29" t="str">
        <f>IF(직접데이타입력!$M132=1,IF(직접데이타입력!$E132="13",직접데이타입력!$K132," ")," ")</f>
        <v xml:space="preserve"> </v>
      </c>
      <c r="O127" s="29" t="str">
        <f>IF(직접데이타입력!$M132=1,IF(직접데이타입력!$E132="14",직접데이타입력!$K132," ")," ")</f>
        <v xml:space="preserve"> </v>
      </c>
      <c r="P127" s="29" t="str">
        <f>IF(직접데이타입력!$M132=1,IF(직접데이타입력!$E132="15",직접데이타입력!$K132," ")," ")</f>
        <v xml:space="preserve"> </v>
      </c>
      <c r="Q127" s="29" t="str">
        <f>IF(직접데이타입력!$M132=1,IF(직접데이타입력!$E132="16",직접데이타입력!$K132," ")," ")</f>
        <v xml:space="preserve"> </v>
      </c>
      <c r="R127" s="29" t="str">
        <f>IF(직접데이타입력!$M132=1,IF(직접데이타입력!$E132="17",직접데이타입력!$K132," ")," ")</f>
        <v xml:space="preserve"> </v>
      </c>
      <c r="S127" s="29" t="str">
        <f>IF(직접데이타입력!$M132=1,IF(직접데이타입력!$E132="18",직접데이타입력!$K132," ")," ")</f>
        <v xml:space="preserve"> </v>
      </c>
      <c r="T127" s="29" t="str">
        <f>IF(직접데이타입력!$M132=1,IF(직접데이타입력!$E132="19",직접데이타입력!$K132," ")," ")</f>
        <v xml:space="preserve"> </v>
      </c>
    </row>
    <row r="128" spans="1:20" ht="11.25" customHeight="1">
      <c r="A128" s="29">
        <f t="shared" si="1"/>
        <v>127</v>
      </c>
      <c r="B128" s="29" t="str">
        <f>IF(직접데이타입력!$M133=1,IF(직접데이타입력!$E133="1",직접데이타입력!$K133," ")," ")</f>
        <v xml:space="preserve"> </v>
      </c>
      <c r="C128" s="29" t="str">
        <f>IF(직접데이타입력!$M133=1,IF(직접데이타입력!$E133="2",직접데이타입력!$K133," ")," ")</f>
        <v xml:space="preserve"> </v>
      </c>
      <c r="D128" s="29" t="str">
        <f>IF(직접데이타입력!$M133=1,IF(직접데이타입력!$E133="3",직접데이타입력!$K133," ")," ")</f>
        <v xml:space="preserve"> </v>
      </c>
      <c r="E128" s="29" t="str">
        <f>IF(직접데이타입력!$M133=1,IF(직접데이타입력!$E133="4",직접데이타입력!$K133," ")," ")</f>
        <v xml:space="preserve"> </v>
      </c>
      <c r="F128" s="29" t="str">
        <f>IF(직접데이타입력!$M133=1,IF(직접데이타입력!$E133="5",직접데이타입력!$K133," ")," ")</f>
        <v xml:space="preserve"> </v>
      </c>
      <c r="G128" s="29" t="str">
        <f>IF(직접데이타입력!$M133=1,IF(직접데이타입력!$E133="6",직접데이타입력!$K133," ")," ")</f>
        <v xml:space="preserve"> </v>
      </c>
      <c r="H128" s="29" t="str">
        <f>IF(직접데이타입력!$M133=1,IF(직접데이타입력!$E133="7",직접데이타입력!$K133," ")," ")</f>
        <v xml:space="preserve"> </v>
      </c>
      <c r="I128" s="29" t="str">
        <f>IF(직접데이타입력!$M133=1,IF(직접데이타입력!$E133="8",직접데이타입력!$K133," ")," ")</f>
        <v xml:space="preserve"> </v>
      </c>
      <c r="J128" s="29" t="str">
        <f>IF(직접데이타입력!$M133=1,IF(직접데이타입력!$E133="9",직접데이타입력!$K133," ")," ")</f>
        <v xml:space="preserve"> </v>
      </c>
      <c r="K128" s="29" t="str">
        <f>IF(직접데이타입력!$M133=1,IF(직접데이타입력!$E133="10",직접데이타입력!$K133," ")," ")</f>
        <v xml:space="preserve"> </v>
      </c>
      <c r="L128" s="29" t="str">
        <f>IF(직접데이타입력!$M133=1,IF(직접데이타입력!$E133="11",직접데이타입력!$K133," ")," ")</f>
        <v xml:space="preserve"> </v>
      </c>
      <c r="M128" s="29" t="str">
        <f>IF(직접데이타입력!$M133=1,IF(직접데이타입력!$E133="12",직접데이타입력!$K133," ")," ")</f>
        <v xml:space="preserve"> </v>
      </c>
      <c r="N128" s="29" t="str">
        <f>IF(직접데이타입력!$M133=1,IF(직접데이타입력!$E133="13",직접데이타입력!$K133," ")," ")</f>
        <v xml:space="preserve"> </v>
      </c>
      <c r="O128" s="29" t="str">
        <f>IF(직접데이타입력!$M133=1,IF(직접데이타입력!$E133="14",직접데이타입력!$K133," ")," ")</f>
        <v xml:space="preserve"> </v>
      </c>
      <c r="P128" s="29" t="str">
        <f>IF(직접데이타입력!$M133=1,IF(직접데이타입력!$E133="15",직접데이타입력!$K133," ")," ")</f>
        <v xml:space="preserve"> </v>
      </c>
      <c r="Q128" s="29" t="str">
        <f>IF(직접데이타입력!$M133=1,IF(직접데이타입력!$E133="16",직접데이타입력!$K133," ")," ")</f>
        <v xml:space="preserve"> </v>
      </c>
      <c r="R128" s="29" t="str">
        <f>IF(직접데이타입력!$M133=1,IF(직접데이타입력!$E133="17",직접데이타입력!$K133," ")," ")</f>
        <v xml:space="preserve"> </v>
      </c>
      <c r="S128" s="29" t="str">
        <f>IF(직접데이타입력!$M133=1,IF(직접데이타입력!$E133="18",직접데이타입력!$K133," ")," ")</f>
        <v xml:space="preserve"> </v>
      </c>
      <c r="T128" s="29" t="str">
        <f>IF(직접데이타입력!$M133=1,IF(직접데이타입력!$E133="19",직접데이타입력!$K133," ")," ")</f>
        <v xml:space="preserve"> </v>
      </c>
    </row>
    <row r="129" spans="1:20" ht="11.25" customHeight="1">
      <c r="A129" s="29">
        <f t="shared" si="1"/>
        <v>128</v>
      </c>
      <c r="B129" s="29" t="str">
        <f>IF(직접데이타입력!$M134=1,IF(직접데이타입력!$E134="1",직접데이타입력!$K134," ")," ")</f>
        <v xml:space="preserve"> </v>
      </c>
      <c r="C129" s="29" t="str">
        <f>IF(직접데이타입력!$M134=1,IF(직접데이타입력!$E134="2",직접데이타입력!$K134," ")," ")</f>
        <v xml:space="preserve"> </v>
      </c>
      <c r="D129" s="29" t="str">
        <f>IF(직접데이타입력!$M134=1,IF(직접데이타입력!$E134="3",직접데이타입력!$K134," ")," ")</f>
        <v xml:space="preserve"> </v>
      </c>
      <c r="E129" s="29" t="str">
        <f>IF(직접데이타입력!$M134=1,IF(직접데이타입력!$E134="4",직접데이타입력!$K134," ")," ")</f>
        <v xml:space="preserve"> </v>
      </c>
      <c r="F129" s="29" t="str">
        <f>IF(직접데이타입력!$M134=1,IF(직접데이타입력!$E134="5",직접데이타입력!$K134," ")," ")</f>
        <v xml:space="preserve"> </v>
      </c>
      <c r="G129" s="29" t="str">
        <f>IF(직접데이타입력!$M134=1,IF(직접데이타입력!$E134="6",직접데이타입력!$K134," ")," ")</f>
        <v xml:space="preserve"> </v>
      </c>
      <c r="H129" s="29" t="str">
        <f>IF(직접데이타입력!$M134=1,IF(직접데이타입력!$E134="7",직접데이타입력!$K134," ")," ")</f>
        <v xml:space="preserve"> </v>
      </c>
      <c r="I129" s="29" t="str">
        <f>IF(직접데이타입력!$M134=1,IF(직접데이타입력!$E134="8",직접데이타입력!$K134," ")," ")</f>
        <v xml:space="preserve"> </v>
      </c>
      <c r="J129" s="29" t="str">
        <f>IF(직접데이타입력!$M134=1,IF(직접데이타입력!$E134="9",직접데이타입력!$K134," ")," ")</f>
        <v xml:space="preserve"> </v>
      </c>
      <c r="K129" s="29" t="str">
        <f>IF(직접데이타입력!$M134=1,IF(직접데이타입력!$E134="10",직접데이타입력!$K134," ")," ")</f>
        <v xml:space="preserve"> </v>
      </c>
      <c r="L129" s="29" t="str">
        <f>IF(직접데이타입력!$M134=1,IF(직접데이타입력!$E134="11",직접데이타입력!$K134," ")," ")</f>
        <v xml:space="preserve"> </v>
      </c>
      <c r="M129" s="29" t="str">
        <f>IF(직접데이타입력!$M134=1,IF(직접데이타입력!$E134="12",직접데이타입력!$K134," ")," ")</f>
        <v xml:space="preserve"> </v>
      </c>
      <c r="N129" s="29" t="str">
        <f>IF(직접데이타입력!$M134=1,IF(직접데이타입력!$E134="13",직접데이타입력!$K134," ")," ")</f>
        <v xml:space="preserve"> </v>
      </c>
      <c r="O129" s="29" t="str">
        <f>IF(직접데이타입력!$M134=1,IF(직접데이타입력!$E134="14",직접데이타입력!$K134," ")," ")</f>
        <v xml:space="preserve"> </v>
      </c>
      <c r="P129" s="29" t="str">
        <f>IF(직접데이타입력!$M134=1,IF(직접데이타입력!$E134="15",직접데이타입력!$K134," ")," ")</f>
        <v xml:space="preserve"> </v>
      </c>
      <c r="Q129" s="29" t="str">
        <f>IF(직접데이타입력!$M134=1,IF(직접데이타입력!$E134="16",직접데이타입력!$K134," ")," ")</f>
        <v xml:space="preserve"> </v>
      </c>
      <c r="R129" s="29" t="str">
        <f>IF(직접데이타입력!$M134=1,IF(직접데이타입력!$E134="17",직접데이타입력!$K134," ")," ")</f>
        <v xml:space="preserve"> </v>
      </c>
      <c r="S129" s="29" t="str">
        <f>IF(직접데이타입력!$M134=1,IF(직접데이타입력!$E134="18",직접데이타입력!$K134," ")," ")</f>
        <v xml:space="preserve"> </v>
      </c>
      <c r="T129" s="29" t="str">
        <f>IF(직접데이타입력!$M134=1,IF(직접데이타입력!$E134="19",직접데이타입력!$K134," ")," ")</f>
        <v xml:space="preserve"> </v>
      </c>
    </row>
    <row r="130" spans="1:20" ht="11.25" customHeight="1">
      <c r="A130" s="29">
        <f t="shared" si="1"/>
        <v>129</v>
      </c>
      <c r="B130" s="29" t="str">
        <f>IF(직접데이타입력!$M135=1,IF(직접데이타입력!$E135="1",직접데이타입력!$K135," ")," ")</f>
        <v xml:space="preserve"> </v>
      </c>
      <c r="C130" s="29" t="str">
        <f>IF(직접데이타입력!$M135=1,IF(직접데이타입력!$E135="2",직접데이타입력!$K135," ")," ")</f>
        <v xml:space="preserve"> </v>
      </c>
      <c r="D130" s="29" t="str">
        <f>IF(직접데이타입력!$M135=1,IF(직접데이타입력!$E135="3",직접데이타입력!$K135," ")," ")</f>
        <v xml:space="preserve"> </v>
      </c>
      <c r="E130" s="29" t="str">
        <f>IF(직접데이타입력!$M135=1,IF(직접데이타입력!$E135="4",직접데이타입력!$K135," ")," ")</f>
        <v xml:space="preserve"> </v>
      </c>
      <c r="F130" s="29" t="str">
        <f>IF(직접데이타입력!$M135=1,IF(직접데이타입력!$E135="5",직접데이타입력!$K135," ")," ")</f>
        <v xml:space="preserve"> </v>
      </c>
      <c r="G130" s="29" t="str">
        <f>IF(직접데이타입력!$M135=1,IF(직접데이타입력!$E135="6",직접데이타입력!$K135," ")," ")</f>
        <v xml:space="preserve"> </v>
      </c>
      <c r="H130" s="29" t="str">
        <f>IF(직접데이타입력!$M135=1,IF(직접데이타입력!$E135="7",직접데이타입력!$K135," ")," ")</f>
        <v xml:space="preserve"> </v>
      </c>
      <c r="I130" s="29" t="str">
        <f>IF(직접데이타입력!$M135=1,IF(직접데이타입력!$E135="8",직접데이타입력!$K135," ")," ")</f>
        <v xml:space="preserve"> </v>
      </c>
      <c r="J130" s="29" t="str">
        <f>IF(직접데이타입력!$M135=1,IF(직접데이타입력!$E135="9",직접데이타입력!$K135," ")," ")</f>
        <v xml:space="preserve"> </v>
      </c>
      <c r="K130" s="29" t="str">
        <f>IF(직접데이타입력!$M135=1,IF(직접데이타입력!$E135="10",직접데이타입력!$K135," ")," ")</f>
        <v xml:space="preserve"> </v>
      </c>
      <c r="L130" s="29" t="str">
        <f>IF(직접데이타입력!$M135=1,IF(직접데이타입력!$E135="11",직접데이타입력!$K135," ")," ")</f>
        <v xml:space="preserve"> </v>
      </c>
      <c r="M130" s="29" t="str">
        <f>IF(직접데이타입력!$M135=1,IF(직접데이타입력!$E135="12",직접데이타입력!$K135," ")," ")</f>
        <v xml:space="preserve"> </v>
      </c>
      <c r="N130" s="29" t="str">
        <f>IF(직접데이타입력!$M135=1,IF(직접데이타입력!$E135="13",직접데이타입력!$K135," ")," ")</f>
        <v xml:space="preserve"> </v>
      </c>
      <c r="O130" s="29" t="str">
        <f>IF(직접데이타입력!$M135=1,IF(직접데이타입력!$E135="14",직접데이타입력!$K135," ")," ")</f>
        <v xml:space="preserve"> </v>
      </c>
      <c r="P130" s="29" t="str">
        <f>IF(직접데이타입력!$M135=1,IF(직접데이타입력!$E135="15",직접데이타입력!$K135," ")," ")</f>
        <v xml:space="preserve"> </v>
      </c>
      <c r="Q130" s="29" t="str">
        <f>IF(직접데이타입력!$M135=1,IF(직접데이타입력!$E135="16",직접데이타입력!$K135," ")," ")</f>
        <v xml:space="preserve"> </v>
      </c>
      <c r="R130" s="29" t="str">
        <f>IF(직접데이타입력!$M135=1,IF(직접데이타입력!$E135="17",직접데이타입력!$K135," ")," ")</f>
        <v xml:space="preserve"> </v>
      </c>
      <c r="S130" s="29" t="str">
        <f>IF(직접데이타입력!$M135=1,IF(직접데이타입력!$E135="18",직접데이타입력!$K135," ")," ")</f>
        <v xml:space="preserve"> </v>
      </c>
      <c r="T130" s="29" t="str">
        <f>IF(직접데이타입력!$M135=1,IF(직접데이타입력!$E135="19",직접데이타입력!$K135," ")," ")</f>
        <v xml:space="preserve"> </v>
      </c>
    </row>
    <row r="131" spans="1:20" ht="11.25" customHeight="1">
      <c r="A131" s="29">
        <f t="shared" ref="A131:A194" si="2">ROW()-1</f>
        <v>130</v>
      </c>
      <c r="B131" s="29" t="str">
        <f>IF(직접데이타입력!$M136=1,IF(직접데이타입력!$E136="1",직접데이타입력!$K136," ")," ")</f>
        <v xml:space="preserve"> </v>
      </c>
      <c r="C131" s="29" t="str">
        <f>IF(직접데이타입력!$M136=1,IF(직접데이타입력!$E136="2",직접데이타입력!$K136," ")," ")</f>
        <v xml:space="preserve"> </v>
      </c>
      <c r="D131" s="29" t="str">
        <f>IF(직접데이타입력!$M136=1,IF(직접데이타입력!$E136="3",직접데이타입력!$K136," ")," ")</f>
        <v xml:space="preserve"> </v>
      </c>
      <c r="E131" s="29" t="str">
        <f>IF(직접데이타입력!$M136=1,IF(직접데이타입력!$E136="4",직접데이타입력!$K136," ")," ")</f>
        <v xml:space="preserve"> </v>
      </c>
      <c r="F131" s="29" t="str">
        <f>IF(직접데이타입력!$M136=1,IF(직접데이타입력!$E136="5",직접데이타입력!$K136," ")," ")</f>
        <v xml:space="preserve"> </v>
      </c>
      <c r="G131" s="29" t="str">
        <f>IF(직접데이타입력!$M136=1,IF(직접데이타입력!$E136="6",직접데이타입력!$K136," ")," ")</f>
        <v xml:space="preserve"> </v>
      </c>
      <c r="H131" s="29" t="str">
        <f>IF(직접데이타입력!$M136=1,IF(직접데이타입력!$E136="7",직접데이타입력!$K136," ")," ")</f>
        <v xml:space="preserve"> </v>
      </c>
      <c r="I131" s="29" t="str">
        <f>IF(직접데이타입력!$M136=1,IF(직접데이타입력!$E136="8",직접데이타입력!$K136," ")," ")</f>
        <v xml:space="preserve"> </v>
      </c>
      <c r="J131" s="29" t="str">
        <f>IF(직접데이타입력!$M136=1,IF(직접데이타입력!$E136="9",직접데이타입력!$K136," ")," ")</f>
        <v xml:space="preserve"> </v>
      </c>
      <c r="K131" s="29" t="str">
        <f>IF(직접데이타입력!$M136=1,IF(직접데이타입력!$E136="10",직접데이타입력!$K136," ")," ")</f>
        <v xml:space="preserve"> </v>
      </c>
      <c r="L131" s="29" t="str">
        <f>IF(직접데이타입력!$M136=1,IF(직접데이타입력!$E136="11",직접데이타입력!$K136," ")," ")</f>
        <v xml:space="preserve"> </v>
      </c>
      <c r="M131" s="29" t="str">
        <f>IF(직접데이타입력!$M136=1,IF(직접데이타입력!$E136="12",직접데이타입력!$K136," ")," ")</f>
        <v xml:space="preserve"> </v>
      </c>
      <c r="N131" s="29" t="str">
        <f>IF(직접데이타입력!$M136=1,IF(직접데이타입력!$E136="13",직접데이타입력!$K136," ")," ")</f>
        <v xml:space="preserve"> </v>
      </c>
      <c r="O131" s="29" t="str">
        <f>IF(직접데이타입력!$M136=1,IF(직접데이타입력!$E136="14",직접데이타입력!$K136," ")," ")</f>
        <v xml:space="preserve"> </v>
      </c>
      <c r="P131" s="29" t="str">
        <f>IF(직접데이타입력!$M136=1,IF(직접데이타입력!$E136="15",직접데이타입력!$K136," ")," ")</f>
        <v xml:space="preserve"> </v>
      </c>
      <c r="Q131" s="29" t="str">
        <f>IF(직접데이타입력!$M136=1,IF(직접데이타입력!$E136="16",직접데이타입력!$K136," ")," ")</f>
        <v xml:space="preserve"> </v>
      </c>
      <c r="R131" s="29" t="str">
        <f>IF(직접데이타입력!$M136=1,IF(직접데이타입력!$E136="17",직접데이타입력!$K136," ")," ")</f>
        <v xml:space="preserve"> </v>
      </c>
      <c r="S131" s="29" t="str">
        <f>IF(직접데이타입력!$M136=1,IF(직접데이타입력!$E136="18",직접데이타입력!$K136," ")," ")</f>
        <v xml:space="preserve"> </v>
      </c>
      <c r="T131" s="29" t="str">
        <f>IF(직접데이타입력!$M136=1,IF(직접데이타입력!$E136="19",직접데이타입력!$K136," ")," ")</f>
        <v xml:space="preserve"> </v>
      </c>
    </row>
    <row r="132" spans="1:20" ht="11.25" customHeight="1">
      <c r="A132" s="29">
        <f t="shared" si="2"/>
        <v>131</v>
      </c>
      <c r="B132" s="29" t="str">
        <f>IF(직접데이타입력!$M137=1,IF(직접데이타입력!$E137="1",직접데이타입력!$K137," ")," ")</f>
        <v xml:space="preserve"> </v>
      </c>
      <c r="C132" s="29" t="str">
        <f>IF(직접데이타입력!$M137=1,IF(직접데이타입력!$E137="2",직접데이타입력!$K137," ")," ")</f>
        <v xml:space="preserve"> </v>
      </c>
      <c r="D132" s="29" t="str">
        <f>IF(직접데이타입력!$M137=1,IF(직접데이타입력!$E137="3",직접데이타입력!$K137," ")," ")</f>
        <v xml:space="preserve"> </v>
      </c>
      <c r="E132" s="29" t="str">
        <f>IF(직접데이타입력!$M137=1,IF(직접데이타입력!$E137="4",직접데이타입력!$K137," ")," ")</f>
        <v xml:space="preserve"> </v>
      </c>
      <c r="F132" s="29" t="str">
        <f>IF(직접데이타입력!$M137=1,IF(직접데이타입력!$E137="5",직접데이타입력!$K137," ")," ")</f>
        <v xml:space="preserve"> </v>
      </c>
      <c r="G132" s="29" t="str">
        <f>IF(직접데이타입력!$M137=1,IF(직접데이타입력!$E137="6",직접데이타입력!$K137," ")," ")</f>
        <v xml:space="preserve"> </v>
      </c>
      <c r="H132" s="29" t="str">
        <f>IF(직접데이타입력!$M137=1,IF(직접데이타입력!$E137="7",직접데이타입력!$K137," ")," ")</f>
        <v xml:space="preserve"> </v>
      </c>
      <c r="I132" s="29" t="str">
        <f>IF(직접데이타입력!$M137=1,IF(직접데이타입력!$E137="8",직접데이타입력!$K137," ")," ")</f>
        <v xml:space="preserve"> </v>
      </c>
      <c r="J132" s="29" t="str">
        <f>IF(직접데이타입력!$M137=1,IF(직접데이타입력!$E137="9",직접데이타입력!$K137," ")," ")</f>
        <v xml:space="preserve"> </v>
      </c>
      <c r="K132" s="29" t="str">
        <f>IF(직접데이타입력!$M137=1,IF(직접데이타입력!$E137="10",직접데이타입력!$K137," ")," ")</f>
        <v xml:space="preserve"> </v>
      </c>
      <c r="L132" s="29" t="str">
        <f>IF(직접데이타입력!$M137=1,IF(직접데이타입력!$E137="11",직접데이타입력!$K137," ")," ")</f>
        <v xml:space="preserve"> </v>
      </c>
      <c r="M132" s="29" t="str">
        <f>IF(직접데이타입력!$M137=1,IF(직접데이타입력!$E137="12",직접데이타입력!$K137," ")," ")</f>
        <v xml:space="preserve"> </v>
      </c>
      <c r="N132" s="29" t="str">
        <f>IF(직접데이타입력!$M137=1,IF(직접데이타입력!$E137="13",직접데이타입력!$K137," ")," ")</f>
        <v xml:space="preserve"> </v>
      </c>
      <c r="O132" s="29" t="str">
        <f>IF(직접데이타입력!$M137=1,IF(직접데이타입력!$E137="14",직접데이타입력!$K137," ")," ")</f>
        <v xml:space="preserve"> </v>
      </c>
      <c r="P132" s="29" t="str">
        <f>IF(직접데이타입력!$M137=1,IF(직접데이타입력!$E137="15",직접데이타입력!$K137," ")," ")</f>
        <v xml:space="preserve"> </v>
      </c>
      <c r="Q132" s="29" t="str">
        <f>IF(직접데이타입력!$M137=1,IF(직접데이타입력!$E137="16",직접데이타입력!$K137," ")," ")</f>
        <v xml:space="preserve"> </v>
      </c>
      <c r="R132" s="29" t="str">
        <f>IF(직접데이타입력!$M137=1,IF(직접데이타입력!$E137="17",직접데이타입력!$K137," ")," ")</f>
        <v xml:space="preserve"> </v>
      </c>
      <c r="S132" s="29" t="str">
        <f>IF(직접데이타입력!$M137=1,IF(직접데이타입력!$E137="18",직접데이타입력!$K137," ")," ")</f>
        <v xml:space="preserve"> </v>
      </c>
      <c r="T132" s="29" t="str">
        <f>IF(직접데이타입력!$M137=1,IF(직접데이타입력!$E137="19",직접데이타입력!$K137," ")," ")</f>
        <v xml:space="preserve"> </v>
      </c>
    </row>
    <row r="133" spans="1:20" ht="11.25" customHeight="1">
      <c r="A133" s="29">
        <f t="shared" si="2"/>
        <v>132</v>
      </c>
      <c r="B133" s="29" t="str">
        <f>IF(직접데이타입력!$M138=1,IF(직접데이타입력!$E138="1",직접데이타입력!$K138," ")," ")</f>
        <v xml:space="preserve"> </v>
      </c>
      <c r="C133" s="29" t="str">
        <f>IF(직접데이타입력!$M138=1,IF(직접데이타입력!$E138="2",직접데이타입력!$K138," ")," ")</f>
        <v xml:space="preserve"> </v>
      </c>
      <c r="D133" s="29" t="str">
        <f>IF(직접데이타입력!$M138=1,IF(직접데이타입력!$E138="3",직접데이타입력!$K138," ")," ")</f>
        <v xml:space="preserve"> </v>
      </c>
      <c r="E133" s="29" t="str">
        <f>IF(직접데이타입력!$M138=1,IF(직접데이타입력!$E138="4",직접데이타입력!$K138," ")," ")</f>
        <v xml:space="preserve"> </v>
      </c>
      <c r="F133" s="29" t="str">
        <f>IF(직접데이타입력!$M138=1,IF(직접데이타입력!$E138="5",직접데이타입력!$K138," ")," ")</f>
        <v xml:space="preserve"> </v>
      </c>
      <c r="G133" s="29" t="str">
        <f>IF(직접데이타입력!$M138=1,IF(직접데이타입력!$E138="6",직접데이타입력!$K138," ")," ")</f>
        <v xml:space="preserve"> </v>
      </c>
      <c r="H133" s="29" t="str">
        <f>IF(직접데이타입력!$M138=1,IF(직접데이타입력!$E138="7",직접데이타입력!$K138," ")," ")</f>
        <v xml:space="preserve"> </v>
      </c>
      <c r="I133" s="29" t="str">
        <f>IF(직접데이타입력!$M138=1,IF(직접데이타입력!$E138="8",직접데이타입력!$K138," ")," ")</f>
        <v xml:space="preserve"> </v>
      </c>
      <c r="J133" s="29" t="str">
        <f>IF(직접데이타입력!$M138=1,IF(직접데이타입력!$E138="9",직접데이타입력!$K138," ")," ")</f>
        <v xml:space="preserve"> </v>
      </c>
      <c r="K133" s="29" t="str">
        <f>IF(직접데이타입력!$M138=1,IF(직접데이타입력!$E138="10",직접데이타입력!$K138," ")," ")</f>
        <v xml:space="preserve"> </v>
      </c>
      <c r="L133" s="29" t="str">
        <f>IF(직접데이타입력!$M138=1,IF(직접데이타입력!$E138="11",직접데이타입력!$K138," ")," ")</f>
        <v xml:space="preserve"> </v>
      </c>
      <c r="M133" s="29" t="str">
        <f>IF(직접데이타입력!$M138=1,IF(직접데이타입력!$E138="12",직접데이타입력!$K138," ")," ")</f>
        <v xml:space="preserve"> </v>
      </c>
      <c r="N133" s="29" t="str">
        <f>IF(직접데이타입력!$M138=1,IF(직접데이타입력!$E138="13",직접데이타입력!$K138," ")," ")</f>
        <v xml:space="preserve"> </v>
      </c>
      <c r="O133" s="29" t="str">
        <f>IF(직접데이타입력!$M138=1,IF(직접데이타입력!$E138="14",직접데이타입력!$K138," ")," ")</f>
        <v xml:space="preserve"> </v>
      </c>
      <c r="P133" s="29" t="str">
        <f>IF(직접데이타입력!$M138=1,IF(직접데이타입력!$E138="15",직접데이타입력!$K138," ")," ")</f>
        <v xml:space="preserve"> </v>
      </c>
      <c r="Q133" s="29" t="str">
        <f>IF(직접데이타입력!$M138=1,IF(직접데이타입력!$E138="16",직접데이타입력!$K138," ")," ")</f>
        <v xml:space="preserve"> </v>
      </c>
      <c r="R133" s="29" t="str">
        <f>IF(직접데이타입력!$M138=1,IF(직접데이타입력!$E138="17",직접데이타입력!$K138," ")," ")</f>
        <v xml:space="preserve"> </v>
      </c>
      <c r="S133" s="29" t="str">
        <f>IF(직접데이타입력!$M138=1,IF(직접데이타입력!$E138="18",직접데이타입력!$K138," ")," ")</f>
        <v xml:space="preserve"> </v>
      </c>
      <c r="T133" s="29" t="str">
        <f>IF(직접데이타입력!$M138=1,IF(직접데이타입력!$E138="19",직접데이타입력!$K138," ")," ")</f>
        <v xml:space="preserve"> </v>
      </c>
    </row>
    <row r="134" spans="1:20" ht="11.25" customHeight="1">
      <c r="A134" s="29">
        <f t="shared" si="2"/>
        <v>133</v>
      </c>
      <c r="B134" s="29" t="str">
        <f>IF(직접데이타입력!$M139=1,IF(직접데이타입력!$E139="1",직접데이타입력!$K139," ")," ")</f>
        <v xml:space="preserve"> </v>
      </c>
      <c r="C134" s="29" t="str">
        <f>IF(직접데이타입력!$M139=1,IF(직접데이타입력!$E139="2",직접데이타입력!$K139," ")," ")</f>
        <v xml:space="preserve"> </v>
      </c>
      <c r="D134" s="29" t="str">
        <f>IF(직접데이타입력!$M139=1,IF(직접데이타입력!$E139="3",직접데이타입력!$K139," ")," ")</f>
        <v xml:space="preserve"> </v>
      </c>
      <c r="E134" s="29" t="str">
        <f>IF(직접데이타입력!$M139=1,IF(직접데이타입력!$E139="4",직접데이타입력!$K139," ")," ")</f>
        <v xml:space="preserve"> </v>
      </c>
      <c r="F134" s="29" t="str">
        <f>IF(직접데이타입력!$M139=1,IF(직접데이타입력!$E139="5",직접데이타입력!$K139," ")," ")</f>
        <v xml:space="preserve"> </v>
      </c>
      <c r="G134" s="29" t="str">
        <f>IF(직접데이타입력!$M139=1,IF(직접데이타입력!$E139="6",직접데이타입력!$K139," ")," ")</f>
        <v xml:space="preserve"> </v>
      </c>
      <c r="H134" s="29" t="str">
        <f>IF(직접데이타입력!$M139=1,IF(직접데이타입력!$E139="7",직접데이타입력!$K139," ")," ")</f>
        <v xml:space="preserve"> </v>
      </c>
      <c r="I134" s="29" t="str">
        <f>IF(직접데이타입력!$M139=1,IF(직접데이타입력!$E139="8",직접데이타입력!$K139," ")," ")</f>
        <v xml:space="preserve"> </v>
      </c>
      <c r="J134" s="29" t="str">
        <f>IF(직접데이타입력!$M139=1,IF(직접데이타입력!$E139="9",직접데이타입력!$K139," ")," ")</f>
        <v xml:space="preserve"> </v>
      </c>
      <c r="K134" s="29" t="str">
        <f>IF(직접데이타입력!$M139=1,IF(직접데이타입력!$E139="10",직접데이타입력!$K139," ")," ")</f>
        <v xml:space="preserve"> </v>
      </c>
      <c r="L134" s="29" t="str">
        <f>IF(직접데이타입력!$M139=1,IF(직접데이타입력!$E139="11",직접데이타입력!$K139," ")," ")</f>
        <v xml:space="preserve"> </v>
      </c>
      <c r="M134" s="29" t="str">
        <f>IF(직접데이타입력!$M139=1,IF(직접데이타입력!$E139="12",직접데이타입력!$K139," ")," ")</f>
        <v xml:space="preserve"> </v>
      </c>
      <c r="N134" s="29" t="str">
        <f>IF(직접데이타입력!$M139=1,IF(직접데이타입력!$E139="13",직접데이타입력!$K139," ")," ")</f>
        <v xml:space="preserve"> </v>
      </c>
      <c r="O134" s="29" t="str">
        <f>IF(직접데이타입력!$M139=1,IF(직접데이타입력!$E139="14",직접데이타입력!$K139," ")," ")</f>
        <v xml:space="preserve"> </v>
      </c>
      <c r="P134" s="29" t="str">
        <f>IF(직접데이타입력!$M139=1,IF(직접데이타입력!$E139="15",직접데이타입력!$K139," ")," ")</f>
        <v xml:space="preserve"> </v>
      </c>
      <c r="Q134" s="29" t="str">
        <f>IF(직접데이타입력!$M139=1,IF(직접데이타입력!$E139="16",직접데이타입력!$K139," ")," ")</f>
        <v xml:space="preserve"> </v>
      </c>
      <c r="R134" s="29" t="str">
        <f>IF(직접데이타입력!$M139=1,IF(직접데이타입력!$E139="17",직접데이타입력!$K139," ")," ")</f>
        <v xml:space="preserve"> </v>
      </c>
      <c r="S134" s="29" t="str">
        <f>IF(직접데이타입력!$M139=1,IF(직접데이타입력!$E139="18",직접데이타입력!$K139," ")," ")</f>
        <v xml:space="preserve"> </v>
      </c>
      <c r="T134" s="29" t="str">
        <f>IF(직접데이타입력!$M139=1,IF(직접데이타입력!$E139="19",직접데이타입력!$K139," ")," ")</f>
        <v xml:space="preserve"> </v>
      </c>
    </row>
    <row r="135" spans="1:20" ht="11.25" customHeight="1">
      <c r="A135" s="29">
        <f t="shared" si="2"/>
        <v>134</v>
      </c>
      <c r="B135" s="29" t="str">
        <f>IF(직접데이타입력!$M140=1,IF(직접데이타입력!$E140="1",직접데이타입력!$K140," ")," ")</f>
        <v xml:space="preserve"> </v>
      </c>
      <c r="C135" s="29" t="str">
        <f>IF(직접데이타입력!$M140=1,IF(직접데이타입력!$E140="2",직접데이타입력!$K140," ")," ")</f>
        <v xml:space="preserve"> </v>
      </c>
      <c r="D135" s="29" t="str">
        <f>IF(직접데이타입력!$M140=1,IF(직접데이타입력!$E140="3",직접데이타입력!$K140," ")," ")</f>
        <v xml:space="preserve"> </v>
      </c>
      <c r="E135" s="29" t="str">
        <f>IF(직접데이타입력!$M140=1,IF(직접데이타입력!$E140="4",직접데이타입력!$K140," ")," ")</f>
        <v xml:space="preserve"> </v>
      </c>
      <c r="F135" s="29" t="str">
        <f>IF(직접데이타입력!$M140=1,IF(직접데이타입력!$E140="5",직접데이타입력!$K140," ")," ")</f>
        <v xml:space="preserve"> </v>
      </c>
      <c r="G135" s="29" t="str">
        <f>IF(직접데이타입력!$M140=1,IF(직접데이타입력!$E140="6",직접데이타입력!$K140," ")," ")</f>
        <v xml:space="preserve"> </v>
      </c>
      <c r="H135" s="29" t="str">
        <f>IF(직접데이타입력!$M140=1,IF(직접데이타입력!$E140="7",직접데이타입력!$K140," ")," ")</f>
        <v xml:space="preserve"> </v>
      </c>
      <c r="I135" s="29" t="str">
        <f>IF(직접데이타입력!$M140=1,IF(직접데이타입력!$E140="8",직접데이타입력!$K140," ")," ")</f>
        <v xml:space="preserve"> </v>
      </c>
      <c r="J135" s="29" t="str">
        <f>IF(직접데이타입력!$M140=1,IF(직접데이타입력!$E140="9",직접데이타입력!$K140," ")," ")</f>
        <v xml:space="preserve"> </v>
      </c>
      <c r="K135" s="29" t="str">
        <f>IF(직접데이타입력!$M140=1,IF(직접데이타입력!$E140="10",직접데이타입력!$K140," ")," ")</f>
        <v xml:space="preserve"> </v>
      </c>
      <c r="L135" s="29" t="str">
        <f>IF(직접데이타입력!$M140=1,IF(직접데이타입력!$E140="11",직접데이타입력!$K140," ")," ")</f>
        <v xml:space="preserve"> </v>
      </c>
      <c r="M135" s="29" t="str">
        <f>IF(직접데이타입력!$M140=1,IF(직접데이타입력!$E140="12",직접데이타입력!$K140," ")," ")</f>
        <v xml:space="preserve"> </v>
      </c>
      <c r="N135" s="29" t="str">
        <f>IF(직접데이타입력!$M140=1,IF(직접데이타입력!$E140="13",직접데이타입력!$K140," ")," ")</f>
        <v xml:space="preserve"> </v>
      </c>
      <c r="O135" s="29" t="str">
        <f>IF(직접데이타입력!$M140=1,IF(직접데이타입력!$E140="14",직접데이타입력!$K140," ")," ")</f>
        <v xml:space="preserve"> </v>
      </c>
      <c r="P135" s="29" t="str">
        <f>IF(직접데이타입력!$M140=1,IF(직접데이타입력!$E140="15",직접데이타입력!$K140," ")," ")</f>
        <v xml:space="preserve"> </v>
      </c>
      <c r="Q135" s="29" t="str">
        <f>IF(직접데이타입력!$M140=1,IF(직접데이타입력!$E140="16",직접데이타입력!$K140," ")," ")</f>
        <v xml:space="preserve"> </v>
      </c>
      <c r="R135" s="29" t="str">
        <f>IF(직접데이타입력!$M140=1,IF(직접데이타입력!$E140="17",직접데이타입력!$K140," ")," ")</f>
        <v xml:space="preserve"> </v>
      </c>
      <c r="S135" s="29" t="str">
        <f>IF(직접데이타입력!$M140=1,IF(직접데이타입력!$E140="18",직접데이타입력!$K140," ")," ")</f>
        <v xml:space="preserve"> </v>
      </c>
      <c r="T135" s="29" t="str">
        <f>IF(직접데이타입력!$M140=1,IF(직접데이타입력!$E140="19",직접데이타입력!$K140," ")," ")</f>
        <v xml:space="preserve"> </v>
      </c>
    </row>
    <row r="136" spans="1:20" ht="11.25" customHeight="1">
      <c r="A136" s="29">
        <f t="shared" si="2"/>
        <v>135</v>
      </c>
      <c r="B136" s="29" t="str">
        <f>IF(직접데이타입력!$M141=1,IF(직접데이타입력!$E141="1",직접데이타입력!$K141," ")," ")</f>
        <v xml:space="preserve"> </v>
      </c>
      <c r="C136" s="29" t="str">
        <f>IF(직접데이타입력!$M141=1,IF(직접데이타입력!$E141="2",직접데이타입력!$K141," ")," ")</f>
        <v xml:space="preserve"> </v>
      </c>
      <c r="D136" s="29" t="str">
        <f>IF(직접데이타입력!$M141=1,IF(직접데이타입력!$E141="3",직접데이타입력!$K141," ")," ")</f>
        <v xml:space="preserve"> </v>
      </c>
      <c r="E136" s="29" t="str">
        <f>IF(직접데이타입력!$M141=1,IF(직접데이타입력!$E141="4",직접데이타입력!$K141," ")," ")</f>
        <v xml:space="preserve"> </v>
      </c>
      <c r="F136" s="29" t="str">
        <f>IF(직접데이타입력!$M141=1,IF(직접데이타입력!$E141="5",직접데이타입력!$K141," ")," ")</f>
        <v xml:space="preserve"> </v>
      </c>
      <c r="G136" s="29" t="str">
        <f>IF(직접데이타입력!$M141=1,IF(직접데이타입력!$E141="6",직접데이타입력!$K141," ")," ")</f>
        <v xml:space="preserve"> </v>
      </c>
      <c r="H136" s="29" t="str">
        <f>IF(직접데이타입력!$M141=1,IF(직접데이타입력!$E141="7",직접데이타입력!$K141," ")," ")</f>
        <v xml:space="preserve"> </v>
      </c>
      <c r="I136" s="29" t="str">
        <f>IF(직접데이타입력!$M141=1,IF(직접데이타입력!$E141="8",직접데이타입력!$K141," ")," ")</f>
        <v xml:space="preserve"> </v>
      </c>
      <c r="J136" s="29" t="str">
        <f>IF(직접데이타입력!$M141=1,IF(직접데이타입력!$E141="9",직접데이타입력!$K141," ")," ")</f>
        <v xml:space="preserve"> </v>
      </c>
      <c r="K136" s="29" t="str">
        <f>IF(직접데이타입력!$M141=1,IF(직접데이타입력!$E141="10",직접데이타입력!$K141," ")," ")</f>
        <v xml:space="preserve"> </v>
      </c>
      <c r="L136" s="29" t="str">
        <f>IF(직접데이타입력!$M141=1,IF(직접데이타입력!$E141="11",직접데이타입력!$K141," ")," ")</f>
        <v xml:space="preserve"> </v>
      </c>
      <c r="M136" s="29" t="str">
        <f>IF(직접데이타입력!$M141=1,IF(직접데이타입력!$E141="12",직접데이타입력!$K141," ")," ")</f>
        <v xml:space="preserve"> </v>
      </c>
      <c r="N136" s="29" t="str">
        <f>IF(직접데이타입력!$M141=1,IF(직접데이타입력!$E141="13",직접데이타입력!$K141," ")," ")</f>
        <v xml:space="preserve"> </v>
      </c>
      <c r="O136" s="29" t="str">
        <f>IF(직접데이타입력!$M141=1,IF(직접데이타입력!$E141="14",직접데이타입력!$K141," ")," ")</f>
        <v xml:space="preserve"> </v>
      </c>
      <c r="P136" s="29" t="str">
        <f>IF(직접데이타입력!$M141=1,IF(직접데이타입력!$E141="15",직접데이타입력!$K141," ")," ")</f>
        <v xml:space="preserve"> </v>
      </c>
      <c r="Q136" s="29" t="str">
        <f>IF(직접데이타입력!$M141=1,IF(직접데이타입력!$E141="16",직접데이타입력!$K141," ")," ")</f>
        <v xml:space="preserve"> </v>
      </c>
      <c r="R136" s="29" t="str">
        <f>IF(직접데이타입력!$M141=1,IF(직접데이타입력!$E141="17",직접데이타입력!$K141," ")," ")</f>
        <v xml:space="preserve"> </v>
      </c>
      <c r="S136" s="29" t="str">
        <f>IF(직접데이타입력!$M141=1,IF(직접데이타입력!$E141="18",직접데이타입력!$K141," ")," ")</f>
        <v xml:space="preserve"> </v>
      </c>
      <c r="T136" s="29" t="str">
        <f>IF(직접데이타입력!$M141=1,IF(직접데이타입력!$E141="19",직접데이타입력!$K141," ")," ")</f>
        <v xml:space="preserve"> </v>
      </c>
    </row>
    <row r="137" spans="1:20" ht="11.25" customHeight="1">
      <c r="A137" s="29">
        <f t="shared" si="2"/>
        <v>136</v>
      </c>
      <c r="B137" s="29" t="str">
        <f>IF(직접데이타입력!$M142=1,IF(직접데이타입력!$E142="1",직접데이타입력!$K142," ")," ")</f>
        <v xml:space="preserve"> </v>
      </c>
      <c r="C137" s="29" t="str">
        <f>IF(직접데이타입력!$M142=1,IF(직접데이타입력!$E142="2",직접데이타입력!$K142," ")," ")</f>
        <v xml:space="preserve"> </v>
      </c>
      <c r="D137" s="29" t="str">
        <f>IF(직접데이타입력!$M142=1,IF(직접데이타입력!$E142="3",직접데이타입력!$K142," ")," ")</f>
        <v xml:space="preserve"> </v>
      </c>
      <c r="E137" s="29" t="str">
        <f>IF(직접데이타입력!$M142=1,IF(직접데이타입력!$E142="4",직접데이타입력!$K142," ")," ")</f>
        <v xml:space="preserve"> </v>
      </c>
      <c r="F137" s="29" t="str">
        <f>IF(직접데이타입력!$M142=1,IF(직접데이타입력!$E142="5",직접데이타입력!$K142," ")," ")</f>
        <v xml:space="preserve"> </v>
      </c>
      <c r="G137" s="29" t="str">
        <f>IF(직접데이타입력!$M142=1,IF(직접데이타입력!$E142="6",직접데이타입력!$K142," ")," ")</f>
        <v xml:space="preserve"> </v>
      </c>
      <c r="H137" s="29" t="str">
        <f>IF(직접데이타입력!$M142=1,IF(직접데이타입력!$E142="7",직접데이타입력!$K142," ")," ")</f>
        <v xml:space="preserve"> </v>
      </c>
      <c r="I137" s="29" t="str">
        <f>IF(직접데이타입력!$M142=1,IF(직접데이타입력!$E142="8",직접데이타입력!$K142," ")," ")</f>
        <v xml:space="preserve"> </v>
      </c>
      <c r="J137" s="29" t="str">
        <f>IF(직접데이타입력!$M142=1,IF(직접데이타입력!$E142="9",직접데이타입력!$K142," ")," ")</f>
        <v xml:space="preserve"> </v>
      </c>
      <c r="K137" s="29" t="str">
        <f>IF(직접데이타입력!$M142=1,IF(직접데이타입력!$E142="10",직접데이타입력!$K142," ")," ")</f>
        <v xml:space="preserve"> </v>
      </c>
      <c r="L137" s="29" t="str">
        <f>IF(직접데이타입력!$M142=1,IF(직접데이타입력!$E142="11",직접데이타입력!$K142," ")," ")</f>
        <v xml:space="preserve"> </v>
      </c>
      <c r="M137" s="29" t="str">
        <f>IF(직접데이타입력!$M142=1,IF(직접데이타입력!$E142="12",직접데이타입력!$K142," ")," ")</f>
        <v xml:space="preserve"> </v>
      </c>
      <c r="N137" s="29" t="str">
        <f>IF(직접데이타입력!$M142=1,IF(직접데이타입력!$E142="13",직접데이타입력!$K142," ")," ")</f>
        <v xml:space="preserve"> </v>
      </c>
      <c r="O137" s="29" t="str">
        <f>IF(직접데이타입력!$M142=1,IF(직접데이타입력!$E142="14",직접데이타입력!$K142," ")," ")</f>
        <v xml:space="preserve"> </v>
      </c>
      <c r="P137" s="29" t="str">
        <f>IF(직접데이타입력!$M142=1,IF(직접데이타입력!$E142="15",직접데이타입력!$K142," ")," ")</f>
        <v xml:space="preserve"> </v>
      </c>
      <c r="Q137" s="29" t="str">
        <f>IF(직접데이타입력!$M142=1,IF(직접데이타입력!$E142="16",직접데이타입력!$K142," ")," ")</f>
        <v xml:space="preserve"> </v>
      </c>
      <c r="R137" s="29" t="str">
        <f>IF(직접데이타입력!$M142=1,IF(직접데이타입력!$E142="17",직접데이타입력!$K142," ")," ")</f>
        <v xml:space="preserve"> </v>
      </c>
      <c r="S137" s="29" t="str">
        <f>IF(직접데이타입력!$M142=1,IF(직접데이타입력!$E142="18",직접데이타입력!$K142," ")," ")</f>
        <v xml:space="preserve"> </v>
      </c>
      <c r="T137" s="29" t="str">
        <f>IF(직접데이타입력!$M142=1,IF(직접데이타입력!$E142="19",직접데이타입력!$K142," ")," ")</f>
        <v xml:space="preserve"> </v>
      </c>
    </row>
    <row r="138" spans="1:20" ht="11.25" customHeight="1">
      <c r="A138" s="29">
        <f t="shared" si="2"/>
        <v>137</v>
      </c>
      <c r="B138" s="29" t="str">
        <f>IF(직접데이타입력!$M143=1,IF(직접데이타입력!$E143="1",직접데이타입력!$K143," ")," ")</f>
        <v xml:space="preserve"> </v>
      </c>
      <c r="C138" s="29" t="str">
        <f>IF(직접데이타입력!$M143=1,IF(직접데이타입력!$E143="2",직접데이타입력!$K143," ")," ")</f>
        <v xml:space="preserve"> </v>
      </c>
      <c r="D138" s="29" t="str">
        <f>IF(직접데이타입력!$M143=1,IF(직접데이타입력!$E143="3",직접데이타입력!$K143," ")," ")</f>
        <v xml:space="preserve"> </v>
      </c>
      <c r="E138" s="29" t="str">
        <f>IF(직접데이타입력!$M143=1,IF(직접데이타입력!$E143="4",직접데이타입력!$K143," ")," ")</f>
        <v xml:space="preserve"> </v>
      </c>
      <c r="F138" s="29" t="str">
        <f>IF(직접데이타입력!$M143=1,IF(직접데이타입력!$E143="5",직접데이타입력!$K143," ")," ")</f>
        <v xml:space="preserve"> </v>
      </c>
      <c r="G138" s="29" t="str">
        <f>IF(직접데이타입력!$M143=1,IF(직접데이타입력!$E143="6",직접데이타입력!$K143," ")," ")</f>
        <v xml:space="preserve"> </v>
      </c>
      <c r="H138" s="29" t="str">
        <f>IF(직접데이타입력!$M143=1,IF(직접데이타입력!$E143="7",직접데이타입력!$K143," ")," ")</f>
        <v xml:space="preserve"> </v>
      </c>
      <c r="I138" s="29" t="str">
        <f>IF(직접데이타입력!$M143=1,IF(직접데이타입력!$E143="8",직접데이타입력!$K143," ")," ")</f>
        <v xml:space="preserve"> </v>
      </c>
      <c r="J138" s="29" t="str">
        <f>IF(직접데이타입력!$M143=1,IF(직접데이타입력!$E143="9",직접데이타입력!$K143," ")," ")</f>
        <v xml:space="preserve"> </v>
      </c>
      <c r="K138" s="29" t="str">
        <f>IF(직접데이타입력!$M143=1,IF(직접데이타입력!$E143="10",직접데이타입력!$K143," ")," ")</f>
        <v xml:space="preserve"> </v>
      </c>
      <c r="L138" s="29" t="str">
        <f>IF(직접데이타입력!$M143=1,IF(직접데이타입력!$E143="11",직접데이타입력!$K143," ")," ")</f>
        <v xml:space="preserve"> </v>
      </c>
      <c r="M138" s="29" t="str">
        <f>IF(직접데이타입력!$M143=1,IF(직접데이타입력!$E143="12",직접데이타입력!$K143," ")," ")</f>
        <v xml:space="preserve"> </v>
      </c>
      <c r="N138" s="29" t="str">
        <f>IF(직접데이타입력!$M143=1,IF(직접데이타입력!$E143="13",직접데이타입력!$K143," ")," ")</f>
        <v xml:space="preserve"> </v>
      </c>
      <c r="O138" s="29" t="str">
        <f>IF(직접데이타입력!$M143=1,IF(직접데이타입력!$E143="14",직접데이타입력!$K143," ")," ")</f>
        <v xml:space="preserve"> </v>
      </c>
      <c r="P138" s="29" t="str">
        <f>IF(직접데이타입력!$M143=1,IF(직접데이타입력!$E143="15",직접데이타입력!$K143," ")," ")</f>
        <v xml:space="preserve"> </v>
      </c>
      <c r="Q138" s="29" t="str">
        <f>IF(직접데이타입력!$M143=1,IF(직접데이타입력!$E143="16",직접데이타입력!$K143," ")," ")</f>
        <v xml:space="preserve"> </v>
      </c>
      <c r="R138" s="29" t="str">
        <f>IF(직접데이타입력!$M143=1,IF(직접데이타입력!$E143="17",직접데이타입력!$K143," ")," ")</f>
        <v xml:space="preserve"> </v>
      </c>
      <c r="S138" s="29" t="str">
        <f>IF(직접데이타입력!$M143=1,IF(직접데이타입력!$E143="18",직접데이타입력!$K143," ")," ")</f>
        <v xml:space="preserve"> </v>
      </c>
      <c r="T138" s="29" t="str">
        <f>IF(직접데이타입력!$M143=1,IF(직접데이타입력!$E143="19",직접데이타입력!$K143," ")," ")</f>
        <v xml:space="preserve"> </v>
      </c>
    </row>
    <row r="139" spans="1:20" ht="11.25" customHeight="1">
      <c r="A139" s="29">
        <f t="shared" si="2"/>
        <v>138</v>
      </c>
      <c r="B139" s="29" t="str">
        <f>IF(직접데이타입력!$M144=1,IF(직접데이타입력!$E144="1",직접데이타입력!$K144," ")," ")</f>
        <v xml:space="preserve"> </v>
      </c>
      <c r="C139" s="29" t="str">
        <f>IF(직접데이타입력!$M144=1,IF(직접데이타입력!$E144="2",직접데이타입력!$K144," ")," ")</f>
        <v xml:space="preserve"> </v>
      </c>
      <c r="D139" s="29" t="str">
        <f>IF(직접데이타입력!$M144=1,IF(직접데이타입력!$E144="3",직접데이타입력!$K144," ")," ")</f>
        <v xml:space="preserve"> </v>
      </c>
      <c r="E139" s="29" t="str">
        <f>IF(직접데이타입력!$M144=1,IF(직접데이타입력!$E144="4",직접데이타입력!$K144," ")," ")</f>
        <v xml:space="preserve"> </v>
      </c>
      <c r="F139" s="29" t="str">
        <f>IF(직접데이타입력!$M144=1,IF(직접데이타입력!$E144="5",직접데이타입력!$K144," ")," ")</f>
        <v xml:space="preserve"> </v>
      </c>
      <c r="G139" s="29" t="str">
        <f>IF(직접데이타입력!$M144=1,IF(직접데이타입력!$E144="6",직접데이타입력!$K144," ")," ")</f>
        <v xml:space="preserve"> </v>
      </c>
      <c r="H139" s="29" t="str">
        <f>IF(직접데이타입력!$M144=1,IF(직접데이타입력!$E144="7",직접데이타입력!$K144," ")," ")</f>
        <v xml:space="preserve"> </v>
      </c>
      <c r="I139" s="29" t="str">
        <f>IF(직접데이타입력!$M144=1,IF(직접데이타입력!$E144="8",직접데이타입력!$K144," ")," ")</f>
        <v xml:space="preserve"> </v>
      </c>
      <c r="J139" s="29" t="str">
        <f>IF(직접데이타입력!$M144=1,IF(직접데이타입력!$E144="9",직접데이타입력!$K144," ")," ")</f>
        <v xml:space="preserve"> </v>
      </c>
      <c r="K139" s="29" t="str">
        <f>IF(직접데이타입력!$M144=1,IF(직접데이타입력!$E144="10",직접데이타입력!$K144," ")," ")</f>
        <v xml:space="preserve"> </v>
      </c>
      <c r="L139" s="29" t="str">
        <f>IF(직접데이타입력!$M144=1,IF(직접데이타입력!$E144="11",직접데이타입력!$K144," ")," ")</f>
        <v xml:space="preserve"> </v>
      </c>
      <c r="M139" s="29" t="str">
        <f>IF(직접데이타입력!$M144=1,IF(직접데이타입력!$E144="12",직접데이타입력!$K144," ")," ")</f>
        <v xml:space="preserve"> </v>
      </c>
      <c r="N139" s="29" t="str">
        <f>IF(직접데이타입력!$M144=1,IF(직접데이타입력!$E144="13",직접데이타입력!$K144," ")," ")</f>
        <v xml:space="preserve"> </v>
      </c>
      <c r="O139" s="29" t="str">
        <f>IF(직접데이타입력!$M144=1,IF(직접데이타입력!$E144="14",직접데이타입력!$K144," ")," ")</f>
        <v xml:space="preserve"> </v>
      </c>
      <c r="P139" s="29" t="str">
        <f>IF(직접데이타입력!$M144=1,IF(직접데이타입력!$E144="15",직접데이타입력!$K144," ")," ")</f>
        <v xml:space="preserve"> </v>
      </c>
      <c r="Q139" s="29" t="str">
        <f>IF(직접데이타입력!$M144=1,IF(직접데이타입력!$E144="16",직접데이타입력!$K144," ")," ")</f>
        <v xml:space="preserve"> </v>
      </c>
      <c r="R139" s="29" t="str">
        <f>IF(직접데이타입력!$M144=1,IF(직접데이타입력!$E144="17",직접데이타입력!$K144," ")," ")</f>
        <v xml:space="preserve"> </v>
      </c>
      <c r="S139" s="29" t="str">
        <f>IF(직접데이타입력!$M144=1,IF(직접데이타입력!$E144="18",직접데이타입력!$K144," ")," ")</f>
        <v xml:space="preserve"> </v>
      </c>
      <c r="T139" s="29" t="str">
        <f>IF(직접데이타입력!$M144=1,IF(직접데이타입력!$E144="19",직접데이타입력!$K144," ")," ")</f>
        <v xml:space="preserve"> </v>
      </c>
    </row>
    <row r="140" spans="1:20" ht="11.25" customHeight="1">
      <c r="A140" s="29">
        <f t="shared" si="2"/>
        <v>139</v>
      </c>
      <c r="B140" s="29" t="str">
        <f>IF(직접데이타입력!$M145=1,IF(직접데이타입력!$E145="1",직접데이타입력!$K145," ")," ")</f>
        <v xml:space="preserve"> </v>
      </c>
      <c r="C140" s="29" t="str">
        <f>IF(직접데이타입력!$M145=1,IF(직접데이타입력!$E145="2",직접데이타입력!$K145," ")," ")</f>
        <v xml:space="preserve"> </v>
      </c>
      <c r="D140" s="29" t="str">
        <f>IF(직접데이타입력!$M145=1,IF(직접데이타입력!$E145="3",직접데이타입력!$K145," ")," ")</f>
        <v xml:space="preserve"> </v>
      </c>
      <c r="E140" s="29" t="str">
        <f>IF(직접데이타입력!$M145=1,IF(직접데이타입력!$E145="4",직접데이타입력!$K145," ")," ")</f>
        <v xml:space="preserve"> </v>
      </c>
      <c r="F140" s="29" t="str">
        <f>IF(직접데이타입력!$M145=1,IF(직접데이타입력!$E145="5",직접데이타입력!$K145," ")," ")</f>
        <v xml:space="preserve"> </v>
      </c>
      <c r="G140" s="29" t="str">
        <f>IF(직접데이타입력!$M145=1,IF(직접데이타입력!$E145="6",직접데이타입력!$K145," ")," ")</f>
        <v xml:space="preserve"> </v>
      </c>
      <c r="H140" s="29" t="str">
        <f>IF(직접데이타입력!$M145=1,IF(직접데이타입력!$E145="7",직접데이타입력!$K145," ")," ")</f>
        <v xml:space="preserve"> </v>
      </c>
      <c r="I140" s="29" t="str">
        <f>IF(직접데이타입력!$M145=1,IF(직접데이타입력!$E145="8",직접데이타입력!$K145," ")," ")</f>
        <v xml:space="preserve"> </v>
      </c>
      <c r="J140" s="29" t="str">
        <f>IF(직접데이타입력!$M145=1,IF(직접데이타입력!$E145="9",직접데이타입력!$K145," ")," ")</f>
        <v xml:space="preserve"> </v>
      </c>
      <c r="K140" s="29" t="str">
        <f>IF(직접데이타입력!$M145=1,IF(직접데이타입력!$E145="10",직접데이타입력!$K145," ")," ")</f>
        <v xml:space="preserve"> </v>
      </c>
      <c r="L140" s="29" t="str">
        <f>IF(직접데이타입력!$M145=1,IF(직접데이타입력!$E145="11",직접데이타입력!$K145," ")," ")</f>
        <v xml:space="preserve"> </v>
      </c>
      <c r="M140" s="29" t="str">
        <f>IF(직접데이타입력!$M145=1,IF(직접데이타입력!$E145="12",직접데이타입력!$K145," ")," ")</f>
        <v xml:space="preserve"> </v>
      </c>
      <c r="N140" s="29" t="str">
        <f>IF(직접데이타입력!$M145=1,IF(직접데이타입력!$E145="13",직접데이타입력!$K145," ")," ")</f>
        <v xml:space="preserve"> </v>
      </c>
      <c r="O140" s="29" t="str">
        <f>IF(직접데이타입력!$M145=1,IF(직접데이타입력!$E145="14",직접데이타입력!$K145," ")," ")</f>
        <v xml:space="preserve"> </v>
      </c>
      <c r="P140" s="29" t="str">
        <f>IF(직접데이타입력!$M145=1,IF(직접데이타입력!$E145="15",직접데이타입력!$K145," ")," ")</f>
        <v xml:space="preserve"> </v>
      </c>
      <c r="Q140" s="29" t="str">
        <f>IF(직접데이타입력!$M145=1,IF(직접데이타입력!$E145="16",직접데이타입력!$K145," ")," ")</f>
        <v xml:space="preserve"> </v>
      </c>
      <c r="R140" s="29" t="str">
        <f>IF(직접데이타입력!$M145=1,IF(직접데이타입력!$E145="17",직접데이타입력!$K145," ")," ")</f>
        <v xml:space="preserve"> </v>
      </c>
      <c r="S140" s="29" t="str">
        <f>IF(직접데이타입력!$M145=1,IF(직접데이타입력!$E145="18",직접데이타입력!$K145," ")," ")</f>
        <v xml:space="preserve"> </v>
      </c>
      <c r="T140" s="29" t="str">
        <f>IF(직접데이타입력!$M145=1,IF(직접데이타입력!$E145="19",직접데이타입력!$K145," ")," ")</f>
        <v xml:space="preserve"> </v>
      </c>
    </row>
    <row r="141" spans="1:20" ht="11.25" customHeight="1">
      <c r="A141" s="29">
        <f t="shared" si="2"/>
        <v>140</v>
      </c>
      <c r="B141" s="29" t="str">
        <f>IF(직접데이타입력!$M146=1,IF(직접데이타입력!$E146="1",직접데이타입력!$K146," ")," ")</f>
        <v xml:space="preserve"> </v>
      </c>
      <c r="C141" s="29" t="str">
        <f>IF(직접데이타입력!$M146=1,IF(직접데이타입력!$E146="2",직접데이타입력!$K146," ")," ")</f>
        <v xml:space="preserve"> </v>
      </c>
      <c r="D141" s="29" t="str">
        <f>IF(직접데이타입력!$M146=1,IF(직접데이타입력!$E146="3",직접데이타입력!$K146," ")," ")</f>
        <v xml:space="preserve"> </v>
      </c>
      <c r="E141" s="29" t="str">
        <f>IF(직접데이타입력!$M146=1,IF(직접데이타입력!$E146="4",직접데이타입력!$K146," ")," ")</f>
        <v xml:space="preserve"> </v>
      </c>
      <c r="F141" s="29" t="str">
        <f>IF(직접데이타입력!$M146=1,IF(직접데이타입력!$E146="5",직접데이타입력!$K146," ")," ")</f>
        <v xml:space="preserve"> </v>
      </c>
      <c r="G141" s="29" t="str">
        <f>IF(직접데이타입력!$M146=1,IF(직접데이타입력!$E146="6",직접데이타입력!$K146," ")," ")</f>
        <v xml:space="preserve"> </v>
      </c>
      <c r="H141" s="29" t="str">
        <f>IF(직접데이타입력!$M146=1,IF(직접데이타입력!$E146="7",직접데이타입력!$K146," ")," ")</f>
        <v xml:space="preserve"> </v>
      </c>
      <c r="I141" s="29" t="str">
        <f>IF(직접데이타입력!$M146=1,IF(직접데이타입력!$E146="8",직접데이타입력!$K146," ")," ")</f>
        <v xml:space="preserve"> </v>
      </c>
      <c r="J141" s="29" t="str">
        <f>IF(직접데이타입력!$M146=1,IF(직접데이타입력!$E146="9",직접데이타입력!$K146," ")," ")</f>
        <v xml:space="preserve"> </v>
      </c>
      <c r="K141" s="29" t="str">
        <f>IF(직접데이타입력!$M146=1,IF(직접데이타입력!$E146="10",직접데이타입력!$K146," ")," ")</f>
        <v xml:space="preserve"> </v>
      </c>
      <c r="L141" s="29" t="str">
        <f>IF(직접데이타입력!$M146=1,IF(직접데이타입력!$E146="11",직접데이타입력!$K146," ")," ")</f>
        <v xml:space="preserve"> </v>
      </c>
      <c r="M141" s="29" t="str">
        <f>IF(직접데이타입력!$M146=1,IF(직접데이타입력!$E146="12",직접데이타입력!$K146," ")," ")</f>
        <v xml:space="preserve"> </v>
      </c>
      <c r="N141" s="29" t="str">
        <f>IF(직접데이타입력!$M146=1,IF(직접데이타입력!$E146="13",직접데이타입력!$K146," ")," ")</f>
        <v xml:space="preserve"> </v>
      </c>
      <c r="O141" s="29" t="str">
        <f>IF(직접데이타입력!$M146=1,IF(직접데이타입력!$E146="14",직접데이타입력!$K146," ")," ")</f>
        <v xml:space="preserve"> </v>
      </c>
      <c r="P141" s="29" t="str">
        <f>IF(직접데이타입력!$M146=1,IF(직접데이타입력!$E146="15",직접데이타입력!$K146," ")," ")</f>
        <v xml:space="preserve"> </v>
      </c>
      <c r="Q141" s="29" t="str">
        <f>IF(직접데이타입력!$M146=1,IF(직접데이타입력!$E146="16",직접데이타입력!$K146," ")," ")</f>
        <v xml:space="preserve"> </v>
      </c>
      <c r="R141" s="29" t="str">
        <f>IF(직접데이타입력!$M146=1,IF(직접데이타입력!$E146="17",직접데이타입력!$K146," ")," ")</f>
        <v xml:space="preserve"> </v>
      </c>
      <c r="S141" s="29" t="str">
        <f>IF(직접데이타입력!$M146=1,IF(직접데이타입력!$E146="18",직접데이타입력!$K146," ")," ")</f>
        <v xml:space="preserve"> </v>
      </c>
      <c r="T141" s="29" t="str">
        <f>IF(직접데이타입력!$M146=1,IF(직접데이타입력!$E146="19",직접데이타입력!$K146," ")," ")</f>
        <v xml:space="preserve"> </v>
      </c>
    </row>
    <row r="142" spans="1:20" ht="11.25" customHeight="1">
      <c r="A142" s="29">
        <f t="shared" si="2"/>
        <v>141</v>
      </c>
      <c r="B142" s="29" t="str">
        <f>IF(직접데이타입력!$M147=1,IF(직접데이타입력!$E147="1",직접데이타입력!$K147," ")," ")</f>
        <v xml:space="preserve"> </v>
      </c>
      <c r="C142" s="29" t="str">
        <f>IF(직접데이타입력!$M147=1,IF(직접데이타입력!$E147="2",직접데이타입력!$K147," ")," ")</f>
        <v xml:space="preserve"> </v>
      </c>
      <c r="D142" s="29" t="str">
        <f>IF(직접데이타입력!$M147=1,IF(직접데이타입력!$E147="3",직접데이타입력!$K147," ")," ")</f>
        <v xml:space="preserve"> </v>
      </c>
      <c r="E142" s="29" t="str">
        <f>IF(직접데이타입력!$M147=1,IF(직접데이타입력!$E147="4",직접데이타입력!$K147," ")," ")</f>
        <v xml:space="preserve"> </v>
      </c>
      <c r="F142" s="29" t="str">
        <f>IF(직접데이타입력!$M147=1,IF(직접데이타입력!$E147="5",직접데이타입력!$K147," ")," ")</f>
        <v xml:space="preserve"> </v>
      </c>
      <c r="G142" s="29" t="str">
        <f>IF(직접데이타입력!$M147=1,IF(직접데이타입력!$E147="6",직접데이타입력!$K147," ")," ")</f>
        <v xml:space="preserve"> </v>
      </c>
      <c r="H142" s="29" t="str">
        <f>IF(직접데이타입력!$M147=1,IF(직접데이타입력!$E147="7",직접데이타입력!$K147," ")," ")</f>
        <v xml:space="preserve"> </v>
      </c>
      <c r="I142" s="29" t="str">
        <f>IF(직접데이타입력!$M147=1,IF(직접데이타입력!$E147="8",직접데이타입력!$K147," ")," ")</f>
        <v xml:space="preserve"> </v>
      </c>
      <c r="J142" s="29" t="str">
        <f>IF(직접데이타입력!$M147=1,IF(직접데이타입력!$E147="9",직접데이타입력!$K147," ")," ")</f>
        <v xml:space="preserve"> </v>
      </c>
      <c r="K142" s="29" t="str">
        <f>IF(직접데이타입력!$M147=1,IF(직접데이타입력!$E147="10",직접데이타입력!$K147," ")," ")</f>
        <v xml:space="preserve"> </v>
      </c>
      <c r="L142" s="29" t="str">
        <f>IF(직접데이타입력!$M147=1,IF(직접데이타입력!$E147="11",직접데이타입력!$K147," ")," ")</f>
        <v xml:space="preserve"> </v>
      </c>
      <c r="M142" s="29" t="str">
        <f>IF(직접데이타입력!$M147=1,IF(직접데이타입력!$E147="12",직접데이타입력!$K147," ")," ")</f>
        <v xml:space="preserve"> </v>
      </c>
      <c r="N142" s="29" t="str">
        <f>IF(직접데이타입력!$M147=1,IF(직접데이타입력!$E147="13",직접데이타입력!$K147," ")," ")</f>
        <v xml:space="preserve"> </v>
      </c>
      <c r="O142" s="29" t="str">
        <f>IF(직접데이타입력!$M147=1,IF(직접데이타입력!$E147="14",직접데이타입력!$K147," ")," ")</f>
        <v xml:space="preserve"> </v>
      </c>
      <c r="P142" s="29" t="str">
        <f>IF(직접데이타입력!$M147=1,IF(직접데이타입력!$E147="15",직접데이타입력!$K147," ")," ")</f>
        <v xml:space="preserve"> </v>
      </c>
      <c r="Q142" s="29" t="str">
        <f>IF(직접데이타입력!$M147=1,IF(직접데이타입력!$E147="16",직접데이타입력!$K147," ")," ")</f>
        <v xml:space="preserve"> </v>
      </c>
      <c r="R142" s="29" t="str">
        <f>IF(직접데이타입력!$M147=1,IF(직접데이타입력!$E147="17",직접데이타입력!$K147," ")," ")</f>
        <v xml:space="preserve"> </v>
      </c>
      <c r="S142" s="29" t="str">
        <f>IF(직접데이타입력!$M147=1,IF(직접데이타입력!$E147="18",직접데이타입력!$K147," ")," ")</f>
        <v xml:space="preserve"> </v>
      </c>
      <c r="T142" s="29" t="str">
        <f>IF(직접데이타입력!$M147=1,IF(직접데이타입력!$E147="19",직접데이타입력!$K147," ")," ")</f>
        <v xml:space="preserve"> </v>
      </c>
    </row>
    <row r="143" spans="1:20" ht="11.25" customHeight="1">
      <c r="A143" s="29">
        <f t="shared" si="2"/>
        <v>142</v>
      </c>
      <c r="B143" s="29" t="str">
        <f>IF(직접데이타입력!$M148=1,IF(직접데이타입력!$E148="1",직접데이타입력!$K148," ")," ")</f>
        <v xml:space="preserve"> </v>
      </c>
      <c r="C143" s="29" t="str">
        <f>IF(직접데이타입력!$M148=1,IF(직접데이타입력!$E148="2",직접데이타입력!$K148," ")," ")</f>
        <v xml:space="preserve"> </v>
      </c>
      <c r="D143" s="29" t="str">
        <f>IF(직접데이타입력!$M148=1,IF(직접데이타입력!$E148="3",직접데이타입력!$K148," ")," ")</f>
        <v xml:space="preserve"> </v>
      </c>
      <c r="E143" s="29" t="str">
        <f>IF(직접데이타입력!$M148=1,IF(직접데이타입력!$E148="4",직접데이타입력!$K148," ")," ")</f>
        <v xml:space="preserve"> </v>
      </c>
      <c r="F143" s="29" t="str">
        <f>IF(직접데이타입력!$M148=1,IF(직접데이타입력!$E148="5",직접데이타입력!$K148," ")," ")</f>
        <v xml:space="preserve"> </v>
      </c>
      <c r="G143" s="29" t="str">
        <f>IF(직접데이타입력!$M148=1,IF(직접데이타입력!$E148="6",직접데이타입력!$K148," ")," ")</f>
        <v xml:space="preserve"> </v>
      </c>
      <c r="H143" s="29" t="str">
        <f>IF(직접데이타입력!$M148=1,IF(직접데이타입력!$E148="7",직접데이타입력!$K148," ")," ")</f>
        <v xml:space="preserve"> </v>
      </c>
      <c r="I143" s="29" t="str">
        <f>IF(직접데이타입력!$M148=1,IF(직접데이타입력!$E148="8",직접데이타입력!$K148," ")," ")</f>
        <v xml:space="preserve"> </v>
      </c>
      <c r="J143" s="29" t="str">
        <f>IF(직접데이타입력!$M148=1,IF(직접데이타입력!$E148="9",직접데이타입력!$K148," ")," ")</f>
        <v xml:space="preserve"> </v>
      </c>
      <c r="K143" s="29" t="str">
        <f>IF(직접데이타입력!$M148=1,IF(직접데이타입력!$E148="10",직접데이타입력!$K148," ")," ")</f>
        <v xml:space="preserve"> </v>
      </c>
      <c r="L143" s="29" t="str">
        <f>IF(직접데이타입력!$M148=1,IF(직접데이타입력!$E148="11",직접데이타입력!$K148," ")," ")</f>
        <v xml:space="preserve"> </v>
      </c>
      <c r="M143" s="29" t="str">
        <f>IF(직접데이타입력!$M148=1,IF(직접데이타입력!$E148="12",직접데이타입력!$K148," ")," ")</f>
        <v xml:space="preserve"> </v>
      </c>
      <c r="N143" s="29" t="str">
        <f>IF(직접데이타입력!$M148=1,IF(직접데이타입력!$E148="13",직접데이타입력!$K148," ")," ")</f>
        <v xml:space="preserve"> </v>
      </c>
      <c r="O143" s="29" t="str">
        <f>IF(직접데이타입력!$M148=1,IF(직접데이타입력!$E148="14",직접데이타입력!$K148," ")," ")</f>
        <v xml:space="preserve"> </v>
      </c>
      <c r="P143" s="29" t="str">
        <f>IF(직접데이타입력!$M148=1,IF(직접데이타입력!$E148="15",직접데이타입력!$K148," ")," ")</f>
        <v xml:space="preserve"> </v>
      </c>
      <c r="Q143" s="29" t="str">
        <f>IF(직접데이타입력!$M148=1,IF(직접데이타입력!$E148="16",직접데이타입력!$K148," ")," ")</f>
        <v xml:space="preserve"> </v>
      </c>
      <c r="R143" s="29" t="str">
        <f>IF(직접데이타입력!$M148=1,IF(직접데이타입력!$E148="17",직접데이타입력!$K148," ")," ")</f>
        <v xml:space="preserve"> </v>
      </c>
      <c r="S143" s="29" t="str">
        <f>IF(직접데이타입력!$M148=1,IF(직접데이타입력!$E148="18",직접데이타입력!$K148," ")," ")</f>
        <v xml:space="preserve"> </v>
      </c>
      <c r="T143" s="29" t="str">
        <f>IF(직접데이타입력!$M148=1,IF(직접데이타입력!$E148="19",직접데이타입력!$K148," ")," ")</f>
        <v xml:space="preserve"> </v>
      </c>
    </row>
    <row r="144" spans="1:20" ht="11.25" customHeight="1">
      <c r="A144" s="29">
        <f t="shared" si="2"/>
        <v>143</v>
      </c>
      <c r="B144" s="29" t="str">
        <f>IF(직접데이타입력!$M149=1,IF(직접데이타입력!$E149="1",직접데이타입력!$K149," ")," ")</f>
        <v xml:space="preserve"> </v>
      </c>
      <c r="C144" s="29" t="str">
        <f>IF(직접데이타입력!$M149=1,IF(직접데이타입력!$E149="2",직접데이타입력!$K149," ")," ")</f>
        <v xml:space="preserve"> </v>
      </c>
      <c r="D144" s="29" t="str">
        <f>IF(직접데이타입력!$M149=1,IF(직접데이타입력!$E149="3",직접데이타입력!$K149," ")," ")</f>
        <v xml:space="preserve"> </v>
      </c>
      <c r="E144" s="29" t="str">
        <f>IF(직접데이타입력!$M149=1,IF(직접데이타입력!$E149="4",직접데이타입력!$K149," ")," ")</f>
        <v xml:space="preserve"> </v>
      </c>
      <c r="F144" s="29" t="str">
        <f>IF(직접데이타입력!$M149=1,IF(직접데이타입력!$E149="5",직접데이타입력!$K149," ")," ")</f>
        <v xml:space="preserve"> </v>
      </c>
      <c r="G144" s="29" t="str">
        <f>IF(직접데이타입력!$M149=1,IF(직접데이타입력!$E149="6",직접데이타입력!$K149," ")," ")</f>
        <v xml:space="preserve"> </v>
      </c>
      <c r="H144" s="29" t="str">
        <f>IF(직접데이타입력!$M149=1,IF(직접데이타입력!$E149="7",직접데이타입력!$K149," ")," ")</f>
        <v xml:space="preserve"> </v>
      </c>
      <c r="I144" s="29" t="str">
        <f>IF(직접데이타입력!$M149=1,IF(직접데이타입력!$E149="8",직접데이타입력!$K149," ")," ")</f>
        <v xml:space="preserve"> </v>
      </c>
      <c r="J144" s="29" t="str">
        <f>IF(직접데이타입력!$M149=1,IF(직접데이타입력!$E149="9",직접데이타입력!$K149," ")," ")</f>
        <v xml:space="preserve"> </v>
      </c>
      <c r="K144" s="29" t="str">
        <f>IF(직접데이타입력!$M149=1,IF(직접데이타입력!$E149="10",직접데이타입력!$K149," ")," ")</f>
        <v xml:space="preserve"> </v>
      </c>
      <c r="L144" s="29" t="str">
        <f>IF(직접데이타입력!$M149=1,IF(직접데이타입력!$E149="11",직접데이타입력!$K149," ")," ")</f>
        <v xml:space="preserve"> </v>
      </c>
      <c r="M144" s="29" t="str">
        <f>IF(직접데이타입력!$M149=1,IF(직접데이타입력!$E149="12",직접데이타입력!$K149," ")," ")</f>
        <v xml:space="preserve"> </v>
      </c>
      <c r="N144" s="29" t="str">
        <f>IF(직접데이타입력!$M149=1,IF(직접데이타입력!$E149="13",직접데이타입력!$K149," ")," ")</f>
        <v xml:space="preserve"> </v>
      </c>
      <c r="O144" s="29" t="str">
        <f>IF(직접데이타입력!$M149=1,IF(직접데이타입력!$E149="14",직접데이타입력!$K149," ")," ")</f>
        <v xml:space="preserve"> </v>
      </c>
      <c r="P144" s="29" t="str">
        <f>IF(직접데이타입력!$M149=1,IF(직접데이타입력!$E149="15",직접데이타입력!$K149," ")," ")</f>
        <v xml:space="preserve"> </v>
      </c>
      <c r="Q144" s="29" t="str">
        <f>IF(직접데이타입력!$M149=1,IF(직접데이타입력!$E149="16",직접데이타입력!$K149," ")," ")</f>
        <v xml:space="preserve"> </v>
      </c>
      <c r="R144" s="29" t="str">
        <f>IF(직접데이타입력!$M149=1,IF(직접데이타입력!$E149="17",직접데이타입력!$K149," ")," ")</f>
        <v xml:space="preserve"> </v>
      </c>
      <c r="S144" s="29" t="str">
        <f>IF(직접데이타입력!$M149=1,IF(직접데이타입력!$E149="18",직접데이타입력!$K149," ")," ")</f>
        <v xml:space="preserve"> </v>
      </c>
      <c r="T144" s="29" t="str">
        <f>IF(직접데이타입력!$M149=1,IF(직접데이타입력!$E149="19",직접데이타입력!$K149," ")," ")</f>
        <v xml:space="preserve"> </v>
      </c>
    </row>
    <row r="145" spans="1:20" ht="11.25" customHeight="1">
      <c r="A145" s="29">
        <f t="shared" si="2"/>
        <v>144</v>
      </c>
      <c r="B145" s="29" t="str">
        <f>IF(직접데이타입력!$M150=1,IF(직접데이타입력!$E150="1",직접데이타입력!$K150," ")," ")</f>
        <v xml:space="preserve"> </v>
      </c>
      <c r="C145" s="29" t="str">
        <f>IF(직접데이타입력!$M150=1,IF(직접데이타입력!$E150="2",직접데이타입력!$K150," ")," ")</f>
        <v xml:space="preserve"> </v>
      </c>
      <c r="D145" s="29" t="str">
        <f>IF(직접데이타입력!$M150=1,IF(직접데이타입력!$E150="3",직접데이타입력!$K150," ")," ")</f>
        <v xml:space="preserve"> </v>
      </c>
      <c r="E145" s="29" t="str">
        <f>IF(직접데이타입력!$M150=1,IF(직접데이타입력!$E150="4",직접데이타입력!$K150," ")," ")</f>
        <v xml:space="preserve"> </v>
      </c>
      <c r="F145" s="29" t="str">
        <f>IF(직접데이타입력!$M150=1,IF(직접데이타입력!$E150="5",직접데이타입력!$K150," ")," ")</f>
        <v xml:space="preserve"> </v>
      </c>
      <c r="G145" s="29" t="str">
        <f>IF(직접데이타입력!$M150=1,IF(직접데이타입력!$E150="6",직접데이타입력!$K150," ")," ")</f>
        <v xml:space="preserve"> </v>
      </c>
      <c r="H145" s="29" t="str">
        <f>IF(직접데이타입력!$M150=1,IF(직접데이타입력!$E150="7",직접데이타입력!$K150," ")," ")</f>
        <v xml:space="preserve"> </v>
      </c>
      <c r="I145" s="29" t="str">
        <f>IF(직접데이타입력!$M150=1,IF(직접데이타입력!$E150="8",직접데이타입력!$K150," ")," ")</f>
        <v xml:space="preserve"> </v>
      </c>
      <c r="J145" s="29" t="str">
        <f>IF(직접데이타입력!$M150=1,IF(직접데이타입력!$E150="9",직접데이타입력!$K150," ")," ")</f>
        <v xml:space="preserve"> </v>
      </c>
      <c r="K145" s="29" t="str">
        <f>IF(직접데이타입력!$M150=1,IF(직접데이타입력!$E150="10",직접데이타입력!$K150," ")," ")</f>
        <v xml:space="preserve"> </v>
      </c>
      <c r="L145" s="29" t="str">
        <f>IF(직접데이타입력!$M150=1,IF(직접데이타입력!$E150="11",직접데이타입력!$K150," ")," ")</f>
        <v xml:space="preserve"> </v>
      </c>
      <c r="M145" s="29" t="str">
        <f>IF(직접데이타입력!$M150=1,IF(직접데이타입력!$E150="12",직접데이타입력!$K150," ")," ")</f>
        <v xml:space="preserve"> </v>
      </c>
      <c r="N145" s="29" t="str">
        <f>IF(직접데이타입력!$M150=1,IF(직접데이타입력!$E150="13",직접데이타입력!$K150," ")," ")</f>
        <v xml:space="preserve"> </v>
      </c>
      <c r="O145" s="29" t="str">
        <f>IF(직접데이타입력!$M150=1,IF(직접데이타입력!$E150="14",직접데이타입력!$K150," ")," ")</f>
        <v xml:space="preserve"> </v>
      </c>
      <c r="P145" s="29" t="str">
        <f>IF(직접데이타입력!$M150=1,IF(직접데이타입력!$E150="15",직접데이타입력!$K150," ")," ")</f>
        <v xml:space="preserve"> </v>
      </c>
      <c r="Q145" s="29" t="str">
        <f>IF(직접데이타입력!$M150=1,IF(직접데이타입력!$E150="16",직접데이타입력!$K150," ")," ")</f>
        <v xml:space="preserve"> </v>
      </c>
      <c r="R145" s="29" t="str">
        <f>IF(직접데이타입력!$M150=1,IF(직접데이타입력!$E150="17",직접데이타입력!$K150," ")," ")</f>
        <v xml:space="preserve"> </v>
      </c>
      <c r="S145" s="29" t="str">
        <f>IF(직접데이타입력!$M150=1,IF(직접데이타입력!$E150="18",직접데이타입력!$K150," ")," ")</f>
        <v xml:space="preserve"> </v>
      </c>
      <c r="T145" s="29" t="str">
        <f>IF(직접데이타입력!$M150=1,IF(직접데이타입력!$E150="19",직접데이타입력!$K150," ")," ")</f>
        <v xml:space="preserve"> </v>
      </c>
    </row>
    <row r="146" spans="1:20" ht="11.25" customHeight="1">
      <c r="A146" s="29">
        <f t="shared" si="2"/>
        <v>145</v>
      </c>
      <c r="B146" s="29" t="str">
        <f>IF(직접데이타입력!$M151=1,IF(직접데이타입력!$E151="1",직접데이타입력!$K151," ")," ")</f>
        <v xml:space="preserve"> </v>
      </c>
      <c r="C146" s="29" t="str">
        <f>IF(직접데이타입력!$M151=1,IF(직접데이타입력!$E151="2",직접데이타입력!$K151," ")," ")</f>
        <v xml:space="preserve"> </v>
      </c>
      <c r="D146" s="29" t="str">
        <f>IF(직접데이타입력!$M151=1,IF(직접데이타입력!$E151="3",직접데이타입력!$K151," ")," ")</f>
        <v xml:space="preserve"> </v>
      </c>
      <c r="E146" s="29" t="str">
        <f>IF(직접데이타입력!$M151=1,IF(직접데이타입력!$E151="4",직접데이타입력!$K151," ")," ")</f>
        <v xml:space="preserve"> </v>
      </c>
      <c r="F146" s="29" t="str">
        <f>IF(직접데이타입력!$M151=1,IF(직접데이타입력!$E151="5",직접데이타입력!$K151," ")," ")</f>
        <v xml:space="preserve"> </v>
      </c>
      <c r="G146" s="29" t="str">
        <f>IF(직접데이타입력!$M151=1,IF(직접데이타입력!$E151="6",직접데이타입력!$K151," ")," ")</f>
        <v xml:space="preserve"> </v>
      </c>
      <c r="H146" s="29" t="str">
        <f>IF(직접데이타입력!$M151=1,IF(직접데이타입력!$E151="7",직접데이타입력!$K151," ")," ")</f>
        <v xml:space="preserve"> </v>
      </c>
      <c r="I146" s="29" t="str">
        <f>IF(직접데이타입력!$M151=1,IF(직접데이타입력!$E151="8",직접데이타입력!$K151," ")," ")</f>
        <v xml:space="preserve"> </v>
      </c>
      <c r="J146" s="29" t="str">
        <f>IF(직접데이타입력!$M151=1,IF(직접데이타입력!$E151="9",직접데이타입력!$K151," ")," ")</f>
        <v xml:space="preserve"> </v>
      </c>
      <c r="K146" s="29" t="str">
        <f>IF(직접데이타입력!$M151=1,IF(직접데이타입력!$E151="10",직접데이타입력!$K151," ")," ")</f>
        <v xml:space="preserve"> </v>
      </c>
      <c r="L146" s="29" t="str">
        <f>IF(직접데이타입력!$M151=1,IF(직접데이타입력!$E151="11",직접데이타입력!$K151," ")," ")</f>
        <v xml:space="preserve"> </v>
      </c>
      <c r="M146" s="29" t="str">
        <f>IF(직접데이타입력!$M151=1,IF(직접데이타입력!$E151="12",직접데이타입력!$K151," ")," ")</f>
        <v xml:space="preserve"> </v>
      </c>
      <c r="N146" s="29" t="str">
        <f>IF(직접데이타입력!$M151=1,IF(직접데이타입력!$E151="13",직접데이타입력!$K151," ")," ")</f>
        <v xml:space="preserve"> </v>
      </c>
      <c r="O146" s="29" t="str">
        <f>IF(직접데이타입력!$M151=1,IF(직접데이타입력!$E151="14",직접데이타입력!$K151," ")," ")</f>
        <v xml:space="preserve"> </v>
      </c>
      <c r="P146" s="29" t="str">
        <f>IF(직접데이타입력!$M151=1,IF(직접데이타입력!$E151="15",직접데이타입력!$K151," ")," ")</f>
        <v xml:space="preserve"> </v>
      </c>
      <c r="Q146" s="29" t="str">
        <f>IF(직접데이타입력!$M151=1,IF(직접데이타입력!$E151="16",직접데이타입력!$K151," ")," ")</f>
        <v xml:space="preserve"> </v>
      </c>
      <c r="R146" s="29" t="str">
        <f>IF(직접데이타입력!$M151=1,IF(직접데이타입력!$E151="17",직접데이타입력!$K151," ")," ")</f>
        <v xml:space="preserve"> </v>
      </c>
      <c r="S146" s="29" t="str">
        <f>IF(직접데이타입력!$M151=1,IF(직접데이타입력!$E151="18",직접데이타입력!$K151," ")," ")</f>
        <v xml:space="preserve"> </v>
      </c>
      <c r="T146" s="29" t="str">
        <f>IF(직접데이타입력!$M151=1,IF(직접데이타입력!$E151="19",직접데이타입력!$K151," ")," ")</f>
        <v xml:space="preserve"> </v>
      </c>
    </row>
    <row r="147" spans="1:20" ht="11.25" customHeight="1">
      <c r="A147" s="29">
        <f t="shared" si="2"/>
        <v>146</v>
      </c>
      <c r="B147" s="29" t="str">
        <f>IF(직접데이타입력!$M152=1,IF(직접데이타입력!$E152="1",직접데이타입력!$K152," ")," ")</f>
        <v xml:space="preserve"> </v>
      </c>
      <c r="C147" s="29" t="str">
        <f>IF(직접데이타입력!$M152=1,IF(직접데이타입력!$E152="2",직접데이타입력!$K152," ")," ")</f>
        <v xml:space="preserve"> </v>
      </c>
      <c r="D147" s="29" t="str">
        <f>IF(직접데이타입력!$M152=1,IF(직접데이타입력!$E152="3",직접데이타입력!$K152," ")," ")</f>
        <v xml:space="preserve"> </v>
      </c>
      <c r="E147" s="29" t="str">
        <f>IF(직접데이타입력!$M152=1,IF(직접데이타입력!$E152="4",직접데이타입력!$K152," ")," ")</f>
        <v xml:space="preserve"> </v>
      </c>
      <c r="F147" s="29" t="str">
        <f>IF(직접데이타입력!$M152=1,IF(직접데이타입력!$E152="5",직접데이타입력!$K152," ")," ")</f>
        <v xml:space="preserve"> </v>
      </c>
      <c r="G147" s="29" t="str">
        <f>IF(직접데이타입력!$M152=1,IF(직접데이타입력!$E152="6",직접데이타입력!$K152," ")," ")</f>
        <v xml:space="preserve"> </v>
      </c>
      <c r="H147" s="29" t="str">
        <f>IF(직접데이타입력!$M152=1,IF(직접데이타입력!$E152="7",직접데이타입력!$K152," ")," ")</f>
        <v xml:space="preserve"> </v>
      </c>
      <c r="I147" s="29" t="str">
        <f>IF(직접데이타입력!$M152=1,IF(직접데이타입력!$E152="8",직접데이타입력!$K152," ")," ")</f>
        <v xml:space="preserve"> </v>
      </c>
      <c r="J147" s="29" t="str">
        <f>IF(직접데이타입력!$M152=1,IF(직접데이타입력!$E152="9",직접데이타입력!$K152," ")," ")</f>
        <v xml:space="preserve"> </v>
      </c>
      <c r="K147" s="29" t="str">
        <f>IF(직접데이타입력!$M152=1,IF(직접데이타입력!$E152="10",직접데이타입력!$K152," ")," ")</f>
        <v xml:space="preserve"> </v>
      </c>
      <c r="L147" s="29" t="str">
        <f>IF(직접데이타입력!$M152=1,IF(직접데이타입력!$E152="11",직접데이타입력!$K152," ")," ")</f>
        <v xml:space="preserve"> </v>
      </c>
      <c r="M147" s="29" t="str">
        <f>IF(직접데이타입력!$M152=1,IF(직접데이타입력!$E152="12",직접데이타입력!$K152," ")," ")</f>
        <v xml:space="preserve"> </v>
      </c>
      <c r="N147" s="29" t="str">
        <f>IF(직접데이타입력!$M152=1,IF(직접데이타입력!$E152="13",직접데이타입력!$K152," ")," ")</f>
        <v xml:space="preserve"> </v>
      </c>
      <c r="O147" s="29" t="str">
        <f>IF(직접데이타입력!$M152=1,IF(직접데이타입력!$E152="14",직접데이타입력!$K152," ")," ")</f>
        <v xml:space="preserve"> </v>
      </c>
      <c r="P147" s="29" t="str">
        <f>IF(직접데이타입력!$M152=1,IF(직접데이타입력!$E152="15",직접데이타입력!$K152," ")," ")</f>
        <v xml:space="preserve"> </v>
      </c>
      <c r="Q147" s="29" t="str">
        <f>IF(직접데이타입력!$M152=1,IF(직접데이타입력!$E152="16",직접데이타입력!$K152," ")," ")</f>
        <v xml:space="preserve"> </v>
      </c>
      <c r="R147" s="29" t="str">
        <f>IF(직접데이타입력!$M152=1,IF(직접데이타입력!$E152="17",직접데이타입력!$K152," ")," ")</f>
        <v xml:space="preserve"> </v>
      </c>
      <c r="S147" s="29" t="str">
        <f>IF(직접데이타입력!$M152=1,IF(직접데이타입력!$E152="18",직접데이타입력!$K152," ")," ")</f>
        <v xml:space="preserve"> </v>
      </c>
      <c r="T147" s="29" t="str">
        <f>IF(직접데이타입력!$M152=1,IF(직접데이타입력!$E152="19",직접데이타입력!$K152," ")," ")</f>
        <v xml:space="preserve"> </v>
      </c>
    </row>
    <row r="148" spans="1:20" ht="11.25" customHeight="1">
      <c r="A148" s="29">
        <f t="shared" si="2"/>
        <v>147</v>
      </c>
      <c r="B148" s="29" t="str">
        <f>IF(직접데이타입력!$M153=1,IF(직접데이타입력!$E153="1",직접데이타입력!$K153," ")," ")</f>
        <v xml:space="preserve"> </v>
      </c>
      <c r="C148" s="29" t="str">
        <f>IF(직접데이타입력!$M153=1,IF(직접데이타입력!$E153="2",직접데이타입력!$K153," ")," ")</f>
        <v xml:space="preserve"> </v>
      </c>
      <c r="D148" s="29" t="str">
        <f>IF(직접데이타입력!$M153=1,IF(직접데이타입력!$E153="3",직접데이타입력!$K153," ")," ")</f>
        <v xml:space="preserve"> </v>
      </c>
      <c r="E148" s="29" t="str">
        <f>IF(직접데이타입력!$M153=1,IF(직접데이타입력!$E153="4",직접데이타입력!$K153," ")," ")</f>
        <v xml:space="preserve"> </v>
      </c>
      <c r="F148" s="29" t="str">
        <f>IF(직접데이타입력!$M153=1,IF(직접데이타입력!$E153="5",직접데이타입력!$K153," ")," ")</f>
        <v xml:space="preserve"> </v>
      </c>
      <c r="G148" s="29" t="str">
        <f>IF(직접데이타입력!$M153=1,IF(직접데이타입력!$E153="6",직접데이타입력!$K153," ")," ")</f>
        <v xml:space="preserve"> </v>
      </c>
      <c r="H148" s="29" t="str">
        <f>IF(직접데이타입력!$M153=1,IF(직접데이타입력!$E153="7",직접데이타입력!$K153," ")," ")</f>
        <v xml:space="preserve"> </v>
      </c>
      <c r="I148" s="29" t="str">
        <f>IF(직접데이타입력!$M153=1,IF(직접데이타입력!$E153="8",직접데이타입력!$K153," ")," ")</f>
        <v xml:space="preserve"> </v>
      </c>
      <c r="J148" s="29" t="str">
        <f>IF(직접데이타입력!$M153=1,IF(직접데이타입력!$E153="9",직접데이타입력!$K153," ")," ")</f>
        <v xml:space="preserve"> </v>
      </c>
      <c r="K148" s="29" t="str">
        <f>IF(직접데이타입력!$M153=1,IF(직접데이타입력!$E153="10",직접데이타입력!$K153," ")," ")</f>
        <v xml:space="preserve"> </v>
      </c>
      <c r="L148" s="29" t="str">
        <f>IF(직접데이타입력!$M153=1,IF(직접데이타입력!$E153="11",직접데이타입력!$K153," ")," ")</f>
        <v xml:space="preserve"> </v>
      </c>
      <c r="M148" s="29" t="str">
        <f>IF(직접데이타입력!$M153=1,IF(직접데이타입력!$E153="12",직접데이타입력!$K153," ")," ")</f>
        <v xml:space="preserve"> </v>
      </c>
      <c r="N148" s="29" t="str">
        <f>IF(직접데이타입력!$M153=1,IF(직접데이타입력!$E153="13",직접데이타입력!$K153," ")," ")</f>
        <v xml:space="preserve"> </v>
      </c>
      <c r="O148" s="29" t="str">
        <f>IF(직접데이타입력!$M153=1,IF(직접데이타입력!$E153="14",직접데이타입력!$K153," ")," ")</f>
        <v xml:space="preserve"> </v>
      </c>
      <c r="P148" s="29" t="str">
        <f>IF(직접데이타입력!$M153=1,IF(직접데이타입력!$E153="15",직접데이타입력!$K153," ")," ")</f>
        <v xml:space="preserve"> </v>
      </c>
      <c r="Q148" s="29" t="str">
        <f>IF(직접데이타입력!$M153=1,IF(직접데이타입력!$E153="16",직접데이타입력!$K153," ")," ")</f>
        <v xml:space="preserve"> </v>
      </c>
      <c r="R148" s="29" t="str">
        <f>IF(직접데이타입력!$M153=1,IF(직접데이타입력!$E153="17",직접데이타입력!$K153," ")," ")</f>
        <v xml:space="preserve"> </v>
      </c>
      <c r="S148" s="29" t="str">
        <f>IF(직접데이타입력!$M153=1,IF(직접데이타입력!$E153="18",직접데이타입력!$K153," ")," ")</f>
        <v xml:space="preserve"> </v>
      </c>
      <c r="T148" s="29" t="str">
        <f>IF(직접데이타입력!$M153=1,IF(직접데이타입력!$E153="19",직접데이타입력!$K153," ")," ")</f>
        <v xml:space="preserve"> </v>
      </c>
    </row>
    <row r="149" spans="1:20" ht="11.25" customHeight="1">
      <c r="A149" s="29">
        <f t="shared" si="2"/>
        <v>148</v>
      </c>
      <c r="B149" s="29" t="str">
        <f>IF(직접데이타입력!$M154=1,IF(직접데이타입력!$E154="1",직접데이타입력!$K154," ")," ")</f>
        <v xml:space="preserve"> </v>
      </c>
      <c r="C149" s="29" t="str">
        <f>IF(직접데이타입력!$M154=1,IF(직접데이타입력!$E154="2",직접데이타입력!$K154," ")," ")</f>
        <v xml:space="preserve"> </v>
      </c>
      <c r="D149" s="29" t="str">
        <f>IF(직접데이타입력!$M154=1,IF(직접데이타입력!$E154="3",직접데이타입력!$K154," ")," ")</f>
        <v xml:space="preserve"> </v>
      </c>
      <c r="E149" s="29" t="str">
        <f>IF(직접데이타입력!$M154=1,IF(직접데이타입력!$E154="4",직접데이타입력!$K154," ")," ")</f>
        <v xml:space="preserve"> </v>
      </c>
      <c r="F149" s="29" t="str">
        <f>IF(직접데이타입력!$M154=1,IF(직접데이타입력!$E154="5",직접데이타입력!$K154," ")," ")</f>
        <v xml:space="preserve"> </v>
      </c>
      <c r="G149" s="29" t="str">
        <f>IF(직접데이타입력!$M154=1,IF(직접데이타입력!$E154="6",직접데이타입력!$K154," ")," ")</f>
        <v xml:space="preserve"> </v>
      </c>
      <c r="H149" s="29" t="str">
        <f>IF(직접데이타입력!$M154=1,IF(직접데이타입력!$E154="7",직접데이타입력!$K154," ")," ")</f>
        <v xml:space="preserve"> </v>
      </c>
      <c r="I149" s="29" t="str">
        <f>IF(직접데이타입력!$M154=1,IF(직접데이타입력!$E154="8",직접데이타입력!$K154," ")," ")</f>
        <v xml:space="preserve"> </v>
      </c>
      <c r="J149" s="29" t="str">
        <f>IF(직접데이타입력!$M154=1,IF(직접데이타입력!$E154="9",직접데이타입력!$K154," ")," ")</f>
        <v xml:space="preserve"> </v>
      </c>
      <c r="K149" s="29" t="str">
        <f>IF(직접데이타입력!$M154=1,IF(직접데이타입력!$E154="10",직접데이타입력!$K154," ")," ")</f>
        <v xml:space="preserve"> </v>
      </c>
      <c r="L149" s="29" t="str">
        <f>IF(직접데이타입력!$M154=1,IF(직접데이타입력!$E154="11",직접데이타입력!$K154," ")," ")</f>
        <v xml:space="preserve"> </v>
      </c>
      <c r="M149" s="29" t="str">
        <f>IF(직접데이타입력!$M154=1,IF(직접데이타입력!$E154="12",직접데이타입력!$K154," ")," ")</f>
        <v xml:space="preserve"> </v>
      </c>
      <c r="N149" s="29" t="str">
        <f>IF(직접데이타입력!$M154=1,IF(직접데이타입력!$E154="13",직접데이타입력!$K154," ")," ")</f>
        <v xml:space="preserve"> </v>
      </c>
      <c r="O149" s="29" t="str">
        <f>IF(직접데이타입력!$M154=1,IF(직접데이타입력!$E154="14",직접데이타입력!$K154," ")," ")</f>
        <v xml:space="preserve"> </v>
      </c>
      <c r="P149" s="29" t="str">
        <f>IF(직접데이타입력!$M154=1,IF(직접데이타입력!$E154="15",직접데이타입력!$K154," ")," ")</f>
        <v xml:space="preserve"> </v>
      </c>
      <c r="Q149" s="29" t="str">
        <f>IF(직접데이타입력!$M154=1,IF(직접데이타입력!$E154="16",직접데이타입력!$K154," ")," ")</f>
        <v xml:space="preserve"> </v>
      </c>
      <c r="R149" s="29" t="str">
        <f>IF(직접데이타입력!$M154=1,IF(직접데이타입력!$E154="17",직접데이타입력!$K154," ")," ")</f>
        <v xml:space="preserve"> </v>
      </c>
      <c r="S149" s="29" t="str">
        <f>IF(직접데이타입력!$M154=1,IF(직접데이타입력!$E154="18",직접데이타입력!$K154," ")," ")</f>
        <v xml:space="preserve"> </v>
      </c>
      <c r="T149" s="29" t="str">
        <f>IF(직접데이타입력!$M154=1,IF(직접데이타입력!$E154="19",직접데이타입력!$K154," ")," ")</f>
        <v xml:space="preserve"> </v>
      </c>
    </row>
    <row r="150" spans="1:20" ht="11.25" customHeight="1">
      <c r="A150" s="29">
        <f t="shared" si="2"/>
        <v>149</v>
      </c>
      <c r="B150" s="29" t="str">
        <f>IF(직접데이타입력!$M155=1,IF(직접데이타입력!$E155="1",직접데이타입력!$K155," ")," ")</f>
        <v xml:space="preserve"> </v>
      </c>
      <c r="C150" s="29" t="str">
        <f>IF(직접데이타입력!$M155=1,IF(직접데이타입력!$E155="2",직접데이타입력!$K155," ")," ")</f>
        <v xml:space="preserve"> </v>
      </c>
      <c r="D150" s="29" t="str">
        <f>IF(직접데이타입력!$M155=1,IF(직접데이타입력!$E155="3",직접데이타입력!$K155," ")," ")</f>
        <v xml:space="preserve"> </v>
      </c>
      <c r="E150" s="29" t="str">
        <f>IF(직접데이타입력!$M155=1,IF(직접데이타입력!$E155="4",직접데이타입력!$K155," ")," ")</f>
        <v xml:space="preserve"> </v>
      </c>
      <c r="F150" s="29" t="str">
        <f>IF(직접데이타입력!$M155=1,IF(직접데이타입력!$E155="5",직접데이타입력!$K155," ")," ")</f>
        <v xml:space="preserve"> </v>
      </c>
      <c r="G150" s="29" t="str">
        <f>IF(직접데이타입력!$M155=1,IF(직접데이타입력!$E155="6",직접데이타입력!$K155," ")," ")</f>
        <v xml:space="preserve"> </v>
      </c>
      <c r="H150" s="29" t="str">
        <f>IF(직접데이타입력!$M155=1,IF(직접데이타입력!$E155="7",직접데이타입력!$K155," ")," ")</f>
        <v xml:space="preserve"> </v>
      </c>
      <c r="I150" s="29" t="str">
        <f>IF(직접데이타입력!$M155=1,IF(직접데이타입력!$E155="8",직접데이타입력!$K155," ")," ")</f>
        <v xml:space="preserve"> </v>
      </c>
      <c r="J150" s="29" t="str">
        <f>IF(직접데이타입력!$M155=1,IF(직접데이타입력!$E155="9",직접데이타입력!$K155," ")," ")</f>
        <v xml:space="preserve"> </v>
      </c>
      <c r="K150" s="29" t="str">
        <f>IF(직접데이타입력!$M155=1,IF(직접데이타입력!$E155="10",직접데이타입력!$K155," ")," ")</f>
        <v xml:space="preserve"> </v>
      </c>
      <c r="L150" s="29" t="str">
        <f>IF(직접데이타입력!$M155=1,IF(직접데이타입력!$E155="11",직접데이타입력!$K155," ")," ")</f>
        <v xml:space="preserve"> </v>
      </c>
      <c r="M150" s="29" t="str">
        <f>IF(직접데이타입력!$M155=1,IF(직접데이타입력!$E155="12",직접데이타입력!$K155," ")," ")</f>
        <v xml:space="preserve"> </v>
      </c>
      <c r="N150" s="29" t="str">
        <f>IF(직접데이타입력!$M155=1,IF(직접데이타입력!$E155="13",직접데이타입력!$K155," ")," ")</f>
        <v xml:space="preserve"> </v>
      </c>
      <c r="O150" s="29" t="str">
        <f>IF(직접데이타입력!$M155=1,IF(직접데이타입력!$E155="14",직접데이타입력!$K155," ")," ")</f>
        <v xml:space="preserve"> </v>
      </c>
      <c r="P150" s="29" t="str">
        <f>IF(직접데이타입력!$M155=1,IF(직접데이타입력!$E155="15",직접데이타입력!$K155," ")," ")</f>
        <v xml:space="preserve"> </v>
      </c>
      <c r="Q150" s="29" t="str">
        <f>IF(직접데이타입력!$M155=1,IF(직접데이타입력!$E155="16",직접데이타입력!$K155," ")," ")</f>
        <v xml:space="preserve"> </v>
      </c>
      <c r="R150" s="29" t="str">
        <f>IF(직접데이타입력!$M155=1,IF(직접데이타입력!$E155="17",직접데이타입력!$K155," ")," ")</f>
        <v xml:space="preserve"> </v>
      </c>
      <c r="S150" s="29" t="str">
        <f>IF(직접데이타입력!$M155=1,IF(직접데이타입력!$E155="18",직접데이타입력!$K155," ")," ")</f>
        <v xml:space="preserve"> </v>
      </c>
      <c r="T150" s="29" t="str">
        <f>IF(직접데이타입력!$M155=1,IF(직접데이타입력!$E155="19",직접데이타입력!$K155," ")," ")</f>
        <v xml:space="preserve"> </v>
      </c>
    </row>
    <row r="151" spans="1:20" ht="11.25" customHeight="1">
      <c r="A151" s="29">
        <f t="shared" si="2"/>
        <v>150</v>
      </c>
      <c r="B151" s="29" t="str">
        <f>IF(직접데이타입력!$M156=1,IF(직접데이타입력!$E156="1",직접데이타입력!$K156," ")," ")</f>
        <v xml:space="preserve"> </v>
      </c>
      <c r="C151" s="29" t="str">
        <f>IF(직접데이타입력!$M156=1,IF(직접데이타입력!$E156="2",직접데이타입력!$K156," ")," ")</f>
        <v xml:space="preserve"> </v>
      </c>
      <c r="D151" s="29" t="str">
        <f>IF(직접데이타입력!$M156=1,IF(직접데이타입력!$E156="3",직접데이타입력!$K156," ")," ")</f>
        <v xml:space="preserve"> </v>
      </c>
      <c r="E151" s="29" t="str">
        <f>IF(직접데이타입력!$M156=1,IF(직접데이타입력!$E156="4",직접데이타입력!$K156," ")," ")</f>
        <v xml:space="preserve"> </v>
      </c>
      <c r="F151" s="29" t="str">
        <f>IF(직접데이타입력!$M156=1,IF(직접데이타입력!$E156="5",직접데이타입력!$K156," ")," ")</f>
        <v xml:space="preserve"> </v>
      </c>
      <c r="G151" s="29" t="str">
        <f>IF(직접데이타입력!$M156=1,IF(직접데이타입력!$E156="6",직접데이타입력!$K156," ")," ")</f>
        <v xml:space="preserve"> </v>
      </c>
      <c r="H151" s="29" t="str">
        <f>IF(직접데이타입력!$M156=1,IF(직접데이타입력!$E156="7",직접데이타입력!$K156," ")," ")</f>
        <v xml:space="preserve"> </v>
      </c>
      <c r="I151" s="29" t="str">
        <f>IF(직접데이타입력!$M156=1,IF(직접데이타입력!$E156="8",직접데이타입력!$K156," ")," ")</f>
        <v xml:space="preserve"> </v>
      </c>
      <c r="J151" s="29" t="str">
        <f>IF(직접데이타입력!$M156=1,IF(직접데이타입력!$E156="9",직접데이타입력!$K156," ")," ")</f>
        <v xml:space="preserve"> </v>
      </c>
      <c r="K151" s="29" t="str">
        <f>IF(직접데이타입력!$M156=1,IF(직접데이타입력!$E156="10",직접데이타입력!$K156," ")," ")</f>
        <v xml:space="preserve"> </v>
      </c>
      <c r="L151" s="29" t="str">
        <f>IF(직접데이타입력!$M156=1,IF(직접데이타입력!$E156="11",직접데이타입력!$K156," ")," ")</f>
        <v xml:space="preserve"> </v>
      </c>
      <c r="M151" s="29" t="str">
        <f>IF(직접데이타입력!$M156=1,IF(직접데이타입력!$E156="12",직접데이타입력!$K156," ")," ")</f>
        <v xml:space="preserve"> </v>
      </c>
      <c r="N151" s="29" t="str">
        <f>IF(직접데이타입력!$M156=1,IF(직접데이타입력!$E156="13",직접데이타입력!$K156," ")," ")</f>
        <v xml:space="preserve"> </v>
      </c>
      <c r="O151" s="29" t="str">
        <f>IF(직접데이타입력!$M156=1,IF(직접데이타입력!$E156="14",직접데이타입력!$K156," ")," ")</f>
        <v xml:space="preserve"> </v>
      </c>
      <c r="P151" s="29" t="str">
        <f>IF(직접데이타입력!$M156=1,IF(직접데이타입력!$E156="15",직접데이타입력!$K156," ")," ")</f>
        <v xml:space="preserve"> </v>
      </c>
      <c r="Q151" s="29" t="str">
        <f>IF(직접데이타입력!$M156=1,IF(직접데이타입력!$E156="16",직접데이타입력!$K156," ")," ")</f>
        <v xml:space="preserve"> </v>
      </c>
      <c r="R151" s="29" t="str">
        <f>IF(직접데이타입력!$M156=1,IF(직접데이타입력!$E156="17",직접데이타입력!$K156," ")," ")</f>
        <v xml:space="preserve"> </v>
      </c>
      <c r="S151" s="29" t="str">
        <f>IF(직접데이타입력!$M156=1,IF(직접데이타입력!$E156="18",직접데이타입력!$K156," ")," ")</f>
        <v xml:space="preserve"> </v>
      </c>
      <c r="T151" s="29" t="str">
        <f>IF(직접데이타입력!$M156=1,IF(직접데이타입력!$E156="19",직접데이타입력!$K156," ")," ")</f>
        <v xml:space="preserve"> </v>
      </c>
    </row>
    <row r="152" spans="1:20" ht="11.25" customHeight="1">
      <c r="A152" s="29">
        <f t="shared" si="2"/>
        <v>151</v>
      </c>
      <c r="B152" s="29" t="str">
        <f>IF(직접데이타입력!$M157=1,IF(직접데이타입력!$E157="1",직접데이타입력!$K157," ")," ")</f>
        <v xml:space="preserve"> </v>
      </c>
      <c r="C152" s="29" t="str">
        <f>IF(직접데이타입력!$M157=1,IF(직접데이타입력!$E157="2",직접데이타입력!$K157," ")," ")</f>
        <v xml:space="preserve"> </v>
      </c>
      <c r="D152" s="29" t="str">
        <f>IF(직접데이타입력!$M157=1,IF(직접데이타입력!$E157="3",직접데이타입력!$K157," ")," ")</f>
        <v xml:space="preserve"> </v>
      </c>
      <c r="E152" s="29" t="str">
        <f>IF(직접데이타입력!$M157=1,IF(직접데이타입력!$E157="4",직접데이타입력!$K157," ")," ")</f>
        <v xml:space="preserve"> </v>
      </c>
      <c r="F152" s="29" t="str">
        <f>IF(직접데이타입력!$M157=1,IF(직접데이타입력!$E157="5",직접데이타입력!$K157," ")," ")</f>
        <v xml:space="preserve"> </v>
      </c>
      <c r="G152" s="29" t="str">
        <f>IF(직접데이타입력!$M157=1,IF(직접데이타입력!$E157="6",직접데이타입력!$K157," ")," ")</f>
        <v xml:space="preserve"> </v>
      </c>
      <c r="H152" s="29" t="str">
        <f>IF(직접데이타입력!$M157=1,IF(직접데이타입력!$E157="7",직접데이타입력!$K157," ")," ")</f>
        <v xml:space="preserve"> </v>
      </c>
      <c r="I152" s="29" t="str">
        <f>IF(직접데이타입력!$M157=1,IF(직접데이타입력!$E157="8",직접데이타입력!$K157," ")," ")</f>
        <v xml:space="preserve"> </v>
      </c>
      <c r="J152" s="29" t="str">
        <f>IF(직접데이타입력!$M157=1,IF(직접데이타입력!$E157="9",직접데이타입력!$K157," ")," ")</f>
        <v xml:space="preserve"> </v>
      </c>
      <c r="K152" s="29" t="str">
        <f>IF(직접데이타입력!$M157=1,IF(직접데이타입력!$E157="10",직접데이타입력!$K157," ")," ")</f>
        <v xml:space="preserve"> </v>
      </c>
      <c r="L152" s="29" t="str">
        <f>IF(직접데이타입력!$M157=1,IF(직접데이타입력!$E157="11",직접데이타입력!$K157," ")," ")</f>
        <v xml:space="preserve"> </v>
      </c>
      <c r="M152" s="29" t="str">
        <f>IF(직접데이타입력!$M157=1,IF(직접데이타입력!$E157="12",직접데이타입력!$K157," ")," ")</f>
        <v xml:space="preserve"> </v>
      </c>
      <c r="N152" s="29" t="str">
        <f>IF(직접데이타입력!$M157=1,IF(직접데이타입력!$E157="13",직접데이타입력!$K157," ")," ")</f>
        <v xml:space="preserve"> </v>
      </c>
      <c r="O152" s="29" t="str">
        <f>IF(직접데이타입력!$M157=1,IF(직접데이타입력!$E157="14",직접데이타입력!$K157," ")," ")</f>
        <v xml:space="preserve"> </v>
      </c>
      <c r="P152" s="29" t="str">
        <f>IF(직접데이타입력!$M157=1,IF(직접데이타입력!$E157="15",직접데이타입력!$K157," ")," ")</f>
        <v xml:space="preserve"> </v>
      </c>
      <c r="Q152" s="29" t="str">
        <f>IF(직접데이타입력!$M157=1,IF(직접데이타입력!$E157="16",직접데이타입력!$K157," ")," ")</f>
        <v xml:space="preserve"> </v>
      </c>
      <c r="R152" s="29" t="str">
        <f>IF(직접데이타입력!$M157=1,IF(직접데이타입력!$E157="17",직접데이타입력!$K157," ")," ")</f>
        <v xml:space="preserve"> </v>
      </c>
      <c r="S152" s="29" t="str">
        <f>IF(직접데이타입력!$M157=1,IF(직접데이타입력!$E157="18",직접데이타입력!$K157," ")," ")</f>
        <v xml:space="preserve"> </v>
      </c>
      <c r="T152" s="29" t="str">
        <f>IF(직접데이타입력!$M157=1,IF(직접데이타입력!$E157="19",직접데이타입력!$K157," ")," ")</f>
        <v xml:space="preserve"> </v>
      </c>
    </row>
    <row r="153" spans="1:20" ht="11.25" customHeight="1">
      <c r="A153" s="29">
        <f t="shared" si="2"/>
        <v>152</v>
      </c>
      <c r="B153" s="29" t="str">
        <f>IF(직접데이타입력!$M158=1,IF(직접데이타입력!$E158="1",직접데이타입력!$K158," ")," ")</f>
        <v xml:space="preserve"> </v>
      </c>
      <c r="C153" s="29" t="str">
        <f>IF(직접데이타입력!$M158=1,IF(직접데이타입력!$E158="2",직접데이타입력!$K158," ")," ")</f>
        <v xml:space="preserve"> </v>
      </c>
      <c r="D153" s="29" t="str">
        <f>IF(직접데이타입력!$M158=1,IF(직접데이타입력!$E158="3",직접데이타입력!$K158," ")," ")</f>
        <v xml:space="preserve"> </v>
      </c>
      <c r="E153" s="29" t="str">
        <f>IF(직접데이타입력!$M158=1,IF(직접데이타입력!$E158="4",직접데이타입력!$K158," ")," ")</f>
        <v xml:space="preserve"> </v>
      </c>
      <c r="F153" s="29" t="str">
        <f>IF(직접데이타입력!$M158=1,IF(직접데이타입력!$E158="5",직접데이타입력!$K158," ")," ")</f>
        <v xml:space="preserve"> </v>
      </c>
      <c r="G153" s="29" t="str">
        <f>IF(직접데이타입력!$M158=1,IF(직접데이타입력!$E158="6",직접데이타입력!$K158," ")," ")</f>
        <v xml:space="preserve"> </v>
      </c>
      <c r="H153" s="29" t="str">
        <f>IF(직접데이타입력!$M158=1,IF(직접데이타입력!$E158="7",직접데이타입력!$K158," ")," ")</f>
        <v xml:space="preserve"> </v>
      </c>
      <c r="I153" s="29" t="str">
        <f>IF(직접데이타입력!$M158=1,IF(직접데이타입력!$E158="8",직접데이타입력!$K158," ")," ")</f>
        <v xml:space="preserve"> </v>
      </c>
      <c r="J153" s="29" t="str">
        <f>IF(직접데이타입력!$M158=1,IF(직접데이타입력!$E158="9",직접데이타입력!$K158," ")," ")</f>
        <v xml:space="preserve"> </v>
      </c>
      <c r="K153" s="29" t="str">
        <f>IF(직접데이타입력!$M158=1,IF(직접데이타입력!$E158="10",직접데이타입력!$K158," ")," ")</f>
        <v xml:space="preserve"> </v>
      </c>
      <c r="L153" s="29" t="str">
        <f>IF(직접데이타입력!$M158=1,IF(직접데이타입력!$E158="11",직접데이타입력!$K158," ")," ")</f>
        <v xml:space="preserve"> </v>
      </c>
      <c r="M153" s="29" t="str">
        <f>IF(직접데이타입력!$M158=1,IF(직접데이타입력!$E158="12",직접데이타입력!$K158," ")," ")</f>
        <v xml:space="preserve"> </v>
      </c>
      <c r="N153" s="29" t="str">
        <f>IF(직접데이타입력!$M158=1,IF(직접데이타입력!$E158="13",직접데이타입력!$K158," ")," ")</f>
        <v xml:space="preserve"> </v>
      </c>
      <c r="O153" s="29" t="str">
        <f>IF(직접데이타입력!$M158=1,IF(직접데이타입력!$E158="14",직접데이타입력!$K158," ")," ")</f>
        <v xml:space="preserve"> </v>
      </c>
      <c r="P153" s="29" t="str">
        <f>IF(직접데이타입력!$M158=1,IF(직접데이타입력!$E158="15",직접데이타입력!$K158," ")," ")</f>
        <v xml:space="preserve"> </v>
      </c>
      <c r="Q153" s="29" t="str">
        <f>IF(직접데이타입력!$M158=1,IF(직접데이타입력!$E158="16",직접데이타입력!$K158," ")," ")</f>
        <v xml:space="preserve"> </v>
      </c>
      <c r="R153" s="29" t="str">
        <f>IF(직접데이타입력!$M158=1,IF(직접데이타입력!$E158="17",직접데이타입력!$K158," ")," ")</f>
        <v xml:space="preserve"> </v>
      </c>
      <c r="S153" s="29" t="str">
        <f>IF(직접데이타입력!$M158=1,IF(직접데이타입력!$E158="18",직접데이타입력!$K158," ")," ")</f>
        <v xml:space="preserve"> </v>
      </c>
      <c r="T153" s="29" t="str">
        <f>IF(직접데이타입력!$M158=1,IF(직접데이타입력!$E158="19",직접데이타입력!$K158," ")," ")</f>
        <v xml:space="preserve"> </v>
      </c>
    </row>
    <row r="154" spans="1:20" ht="11.25" customHeight="1">
      <c r="A154" s="29">
        <f t="shared" si="2"/>
        <v>153</v>
      </c>
      <c r="B154" s="29" t="str">
        <f>IF(직접데이타입력!$M159=1,IF(직접데이타입력!$E159="1",직접데이타입력!$K159," ")," ")</f>
        <v xml:space="preserve"> </v>
      </c>
      <c r="C154" s="29" t="str">
        <f>IF(직접데이타입력!$M159=1,IF(직접데이타입력!$E159="2",직접데이타입력!$K159," ")," ")</f>
        <v xml:space="preserve"> </v>
      </c>
      <c r="D154" s="29" t="str">
        <f>IF(직접데이타입력!$M159=1,IF(직접데이타입력!$E159="3",직접데이타입력!$K159," ")," ")</f>
        <v xml:space="preserve"> </v>
      </c>
      <c r="E154" s="29" t="str">
        <f>IF(직접데이타입력!$M159=1,IF(직접데이타입력!$E159="4",직접데이타입력!$K159," ")," ")</f>
        <v xml:space="preserve"> </v>
      </c>
      <c r="F154" s="29" t="str">
        <f>IF(직접데이타입력!$M159=1,IF(직접데이타입력!$E159="5",직접데이타입력!$K159," ")," ")</f>
        <v xml:space="preserve"> </v>
      </c>
      <c r="G154" s="29" t="str">
        <f>IF(직접데이타입력!$M159=1,IF(직접데이타입력!$E159="6",직접데이타입력!$K159," ")," ")</f>
        <v xml:space="preserve"> </v>
      </c>
      <c r="H154" s="29" t="str">
        <f>IF(직접데이타입력!$M159=1,IF(직접데이타입력!$E159="7",직접데이타입력!$K159," ")," ")</f>
        <v xml:space="preserve"> </v>
      </c>
      <c r="I154" s="29" t="str">
        <f>IF(직접데이타입력!$M159=1,IF(직접데이타입력!$E159="8",직접데이타입력!$K159," ")," ")</f>
        <v xml:space="preserve"> </v>
      </c>
      <c r="J154" s="29" t="str">
        <f>IF(직접데이타입력!$M159=1,IF(직접데이타입력!$E159="9",직접데이타입력!$K159," ")," ")</f>
        <v xml:space="preserve"> </v>
      </c>
      <c r="K154" s="29" t="str">
        <f>IF(직접데이타입력!$M159=1,IF(직접데이타입력!$E159="10",직접데이타입력!$K159," ")," ")</f>
        <v xml:space="preserve"> </v>
      </c>
      <c r="L154" s="29" t="str">
        <f>IF(직접데이타입력!$M159=1,IF(직접데이타입력!$E159="11",직접데이타입력!$K159," ")," ")</f>
        <v xml:space="preserve"> </v>
      </c>
      <c r="M154" s="29" t="str">
        <f>IF(직접데이타입력!$M159=1,IF(직접데이타입력!$E159="12",직접데이타입력!$K159," ")," ")</f>
        <v xml:space="preserve"> </v>
      </c>
      <c r="N154" s="29" t="str">
        <f>IF(직접데이타입력!$M159=1,IF(직접데이타입력!$E159="13",직접데이타입력!$K159," ")," ")</f>
        <v xml:space="preserve"> </v>
      </c>
      <c r="O154" s="29" t="str">
        <f>IF(직접데이타입력!$M159=1,IF(직접데이타입력!$E159="14",직접데이타입력!$K159," ")," ")</f>
        <v xml:space="preserve"> </v>
      </c>
      <c r="P154" s="29" t="str">
        <f>IF(직접데이타입력!$M159=1,IF(직접데이타입력!$E159="15",직접데이타입력!$K159," ")," ")</f>
        <v xml:space="preserve"> </v>
      </c>
      <c r="Q154" s="29" t="str">
        <f>IF(직접데이타입력!$M159=1,IF(직접데이타입력!$E159="16",직접데이타입력!$K159," ")," ")</f>
        <v xml:space="preserve"> </v>
      </c>
      <c r="R154" s="29" t="str">
        <f>IF(직접데이타입력!$M159=1,IF(직접데이타입력!$E159="17",직접데이타입력!$K159," ")," ")</f>
        <v xml:space="preserve"> </v>
      </c>
      <c r="S154" s="29" t="str">
        <f>IF(직접데이타입력!$M159=1,IF(직접데이타입력!$E159="18",직접데이타입력!$K159," ")," ")</f>
        <v xml:space="preserve"> </v>
      </c>
      <c r="T154" s="29" t="str">
        <f>IF(직접데이타입력!$M159=1,IF(직접데이타입력!$E159="19",직접데이타입력!$K159," ")," ")</f>
        <v xml:space="preserve"> </v>
      </c>
    </row>
    <row r="155" spans="1:20" ht="11.25" customHeight="1">
      <c r="A155" s="29">
        <f t="shared" si="2"/>
        <v>154</v>
      </c>
      <c r="B155" s="29" t="str">
        <f>IF(직접데이타입력!$M160=1,IF(직접데이타입력!$E160="1",직접데이타입력!$K160," ")," ")</f>
        <v xml:space="preserve"> </v>
      </c>
      <c r="C155" s="29" t="str">
        <f>IF(직접데이타입력!$M160=1,IF(직접데이타입력!$E160="2",직접데이타입력!$K160," ")," ")</f>
        <v xml:space="preserve"> </v>
      </c>
      <c r="D155" s="29" t="str">
        <f>IF(직접데이타입력!$M160=1,IF(직접데이타입력!$E160="3",직접데이타입력!$K160," ")," ")</f>
        <v xml:space="preserve"> </v>
      </c>
      <c r="E155" s="29" t="str">
        <f>IF(직접데이타입력!$M160=1,IF(직접데이타입력!$E160="4",직접데이타입력!$K160," ")," ")</f>
        <v xml:space="preserve"> </v>
      </c>
      <c r="F155" s="29" t="str">
        <f>IF(직접데이타입력!$M160=1,IF(직접데이타입력!$E160="5",직접데이타입력!$K160," ")," ")</f>
        <v xml:space="preserve"> </v>
      </c>
      <c r="G155" s="29" t="str">
        <f>IF(직접데이타입력!$M160=1,IF(직접데이타입력!$E160="6",직접데이타입력!$K160," ")," ")</f>
        <v xml:space="preserve"> </v>
      </c>
      <c r="H155" s="29" t="str">
        <f>IF(직접데이타입력!$M160=1,IF(직접데이타입력!$E160="7",직접데이타입력!$K160," ")," ")</f>
        <v xml:space="preserve"> </v>
      </c>
      <c r="I155" s="29" t="str">
        <f>IF(직접데이타입력!$M160=1,IF(직접데이타입력!$E160="8",직접데이타입력!$K160," ")," ")</f>
        <v xml:space="preserve"> </v>
      </c>
      <c r="J155" s="29" t="str">
        <f>IF(직접데이타입력!$M160=1,IF(직접데이타입력!$E160="9",직접데이타입력!$K160," ")," ")</f>
        <v xml:space="preserve"> </v>
      </c>
      <c r="K155" s="29" t="str">
        <f>IF(직접데이타입력!$M160=1,IF(직접데이타입력!$E160="10",직접데이타입력!$K160," ")," ")</f>
        <v xml:space="preserve"> </v>
      </c>
      <c r="L155" s="29" t="str">
        <f>IF(직접데이타입력!$M160=1,IF(직접데이타입력!$E160="11",직접데이타입력!$K160," ")," ")</f>
        <v xml:space="preserve"> </v>
      </c>
      <c r="M155" s="29" t="str">
        <f>IF(직접데이타입력!$M160=1,IF(직접데이타입력!$E160="12",직접데이타입력!$K160," ")," ")</f>
        <v xml:space="preserve"> </v>
      </c>
      <c r="N155" s="29" t="str">
        <f>IF(직접데이타입력!$M160=1,IF(직접데이타입력!$E160="13",직접데이타입력!$K160," ")," ")</f>
        <v xml:space="preserve"> </v>
      </c>
      <c r="O155" s="29" t="str">
        <f>IF(직접데이타입력!$M160=1,IF(직접데이타입력!$E160="14",직접데이타입력!$K160," ")," ")</f>
        <v xml:space="preserve"> </v>
      </c>
      <c r="P155" s="29" t="str">
        <f>IF(직접데이타입력!$M160=1,IF(직접데이타입력!$E160="15",직접데이타입력!$K160," ")," ")</f>
        <v xml:space="preserve"> </v>
      </c>
      <c r="Q155" s="29" t="str">
        <f>IF(직접데이타입력!$M160=1,IF(직접데이타입력!$E160="16",직접데이타입력!$K160," ")," ")</f>
        <v xml:space="preserve"> </v>
      </c>
      <c r="R155" s="29" t="str">
        <f>IF(직접데이타입력!$M160=1,IF(직접데이타입력!$E160="17",직접데이타입력!$K160," ")," ")</f>
        <v xml:space="preserve"> </v>
      </c>
      <c r="S155" s="29" t="str">
        <f>IF(직접데이타입력!$M160=1,IF(직접데이타입력!$E160="18",직접데이타입력!$K160," ")," ")</f>
        <v xml:space="preserve"> </v>
      </c>
      <c r="T155" s="29" t="str">
        <f>IF(직접데이타입력!$M160=1,IF(직접데이타입력!$E160="19",직접데이타입력!$K160," ")," ")</f>
        <v xml:space="preserve"> </v>
      </c>
    </row>
    <row r="156" spans="1:20" ht="11.25" customHeight="1">
      <c r="A156" s="29">
        <f t="shared" si="2"/>
        <v>155</v>
      </c>
      <c r="B156" s="29" t="str">
        <f>IF(직접데이타입력!$M161=1,IF(직접데이타입력!$E161="1",직접데이타입력!$K161," ")," ")</f>
        <v xml:space="preserve"> </v>
      </c>
      <c r="C156" s="29" t="str">
        <f>IF(직접데이타입력!$M161=1,IF(직접데이타입력!$E161="2",직접데이타입력!$K161," ")," ")</f>
        <v xml:space="preserve"> </v>
      </c>
      <c r="D156" s="29" t="str">
        <f>IF(직접데이타입력!$M161=1,IF(직접데이타입력!$E161="3",직접데이타입력!$K161," ")," ")</f>
        <v xml:space="preserve"> </v>
      </c>
      <c r="E156" s="29" t="str">
        <f>IF(직접데이타입력!$M161=1,IF(직접데이타입력!$E161="4",직접데이타입력!$K161," ")," ")</f>
        <v xml:space="preserve"> </v>
      </c>
      <c r="F156" s="29" t="str">
        <f>IF(직접데이타입력!$M161=1,IF(직접데이타입력!$E161="5",직접데이타입력!$K161," ")," ")</f>
        <v xml:space="preserve"> </v>
      </c>
      <c r="G156" s="29" t="str">
        <f>IF(직접데이타입력!$M161=1,IF(직접데이타입력!$E161="6",직접데이타입력!$K161," ")," ")</f>
        <v xml:space="preserve"> </v>
      </c>
      <c r="H156" s="29" t="str">
        <f>IF(직접데이타입력!$M161=1,IF(직접데이타입력!$E161="7",직접데이타입력!$K161," ")," ")</f>
        <v xml:space="preserve"> </v>
      </c>
      <c r="I156" s="29" t="str">
        <f>IF(직접데이타입력!$M161=1,IF(직접데이타입력!$E161="8",직접데이타입력!$K161," ")," ")</f>
        <v xml:space="preserve"> </v>
      </c>
      <c r="J156" s="29" t="str">
        <f>IF(직접데이타입력!$M161=1,IF(직접데이타입력!$E161="9",직접데이타입력!$K161," ")," ")</f>
        <v xml:space="preserve"> </v>
      </c>
      <c r="K156" s="29" t="str">
        <f>IF(직접데이타입력!$M161=1,IF(직접데이타입력!$E161="10",직접데이타입력!$K161," ")," ")</f>
        <v xml:space="preserve"> </v>
      </c>
      <c r="L156" s="29" t="str">
        <f>IF(직접데이타입력!$M161=1,IF(직접데이타입력!$E161="11",직접데이타입력!$K161," ")," ")</f>
        <v xml:space="preserve"> </v>
      </c>
      <c r="M156" s="29" t="str">
        <f>IF(직접데이타입력!$M161=1,IF(직접데이타입력!$E161="12",직접데이타입력!$K161," ")," ")</f>
        <v xml:space="preserve"> </v>
      </c>
      <c r="N156" s="29" t="str">
        <f>IF(직접데이타입력!$M161=1,IF(직접데이타입력!$E161="13",직접데이타입력!$K161," ")," ")</f>
        <v xml:space="preserve"> </v>
      </c>
      <c r="O156" s="29" t="str">
        <f>IF(직접데이타입력!$M161=1,IF(직접데이타입력!$E161="14",직접데이타입력!$K161," ")," ")</f>
        <v xml:space="preserve"> </v>
      </c>
      <c r="P156" s="29" t="str">
        <f>IF(직접데이타입력!$M161=1,IF(직접데이타입력!$E161="15",직접데이타입력!$K161," ")," ")</f>
        <v xml:space="preserve"> </v>
      </c>
      <c r="Q156" s="29" t="str">
        <f>IF(직접데이타입력!$M161=1,IF(직접데이타입력!$E161="16",직접데이타입력!$K161," ")," ")</f>
        <v xml:space="preserve"> </v>
      </c>
      <c r="R156" s="29" t="str">
        <f>IF(직접데이타입력!$M161=1,IF(직접데이타입력!$E161="17",직접데이타입력!$K161," ")," ")</f>
        <v xml:space="preserve"> </v>
      </c>
      <c r="S156" s="29" t="str">
        <f>IF(직접데이타입력!$M161=1,IF(직접데이타입력!$E161="18",직접데이타입력!$K161," ")," ")</f>
        <v xml:space="preserve"> </v>
      </c>
      <c r="T156" s="29" t="str">
        <f>IF(직접데이타입력!$M161=1,IF(직접데이타입력!$E161="19",직접데이타입력!$K161," ")," ")</f>
        <v xml:space="preserve"> </v>
      </c>
    </row>
    <row r="157" spans="1:20" ht="11.25" customHeight="1">
      <c r="A157" s="29">
        <f t="shared" si="2"/>
        <v>156</v>
      </c>
      <c r="B157" s="29" t="str">
        <f>IF(직접데이타입력!$M162=1,IF(직접데이타입력!$E162="1",직접데이타입력!$K162," ")," ")</f>
        <v xml:space="preserve"> </v>
      </c>
      <c r="C157" s="29" t="str">
        <f>IF(직접데이타입력!$M162=1,IF(직접데이타입력!$E162="2",직접데이타입력!$K162," ")," ")</f>
        <v xml:space="preserve"> </v>
      </c>
      <c r="D157" s="29" t="str">
        <f>IF(직접데이타입력!$M162=1,IF(직접데이타입력!$E162="3",직접데이타입력!$K162," ")," ")</f>
        <v xml:space="preserve"> </v>
      </c>
      <c r="E157" s="29" t="str">
        <f>IF(직접데이타입력!$M162=1,IF(직접데이타입력!$E162="4",직접데이타입력!$K162," ")," ")</f>
        <v xml:space="preserve"> </v>
      </c>
      <c r="F157" s="29" t="str">
        <f>IF(직접데이타입력!$M162=1,IF(직접데이타입력!$E162="5",직접데이타입력!$K162," ")," ")</f>
        <v xml:space="preserve"> </v>
      </c>
      <c r="G157" s="29" t="str">
        <f>IF(직접데이타입력!$M162=1,IF(직접데이타입력!$E162="6",직접데이타입력!$K162," ")," ")</f>
        <v xml:space="preserve"> </v>
      </c>
      <c r="H157" s="29" t="str">
        <f>IF(직접데이타입력!$M162=1,IF(직접데이타입력!$E162="7",직접데이타입력!$K162," ")," ")</f>
        <v xml:space="preserve"> </v>
      </c>
      <c r="I157" s="29" t="str">
        <f>IF(직접데이타입력!$M162=1,IF(직접데이타입력!$E162="8",직접데이타입력!$K162," ")," ")</f>
        <v xml:space="preserve"> </v>
      </c>
      <c r="J157" s="29" t="str">
        <f>IF(직접데이타입력!$M162=1,IF(직접데이타입력!$E162="9",직접데이타입력!$K162," ")," ")</f>
        <v xml:space="preserve"> </v>
      </c>
      <c r="K157" s="29" t="str">
        <f>IF(직접데이타입력!$M162=1,IF(직접데이타입력!$E162="10",직접데이타입력!$K162," ")," ")</f>
        <v xml:space="preserve"> </v>
      </c>
      <c r="L157" s="29" t="str">
        <f>IF(직접데이타입력!$M162=1,IF(직접데이타입력!$E162="11",직접데이타입력!$K162," ")," ")</f>
        <v xml:space="preserve"> </v>
      </c>
      <c r="M157" s="29" t="str">
        <f>IF(직접데이타입력!$M162=1,IF(직접데이타입력!$E162="12",직접데이타입력!$K162," ")," ")</f>
        <v xml:space="preserve"> </v>
      </c>
      <c r="N157" s="29" t="str">
        <f>IF(직접데이타입력!$M162=1,IF(직접데이타입력!$E162="13",직접데이타입력!$K162," ")," ")</f>
        <v xml:space="preserve"> </v>
      </c>
      <c r="O157" s="29" t="str">
        <f>IF(직접데이타입력!$M162=1,IF(직접데이타입력!$E162="14",직접데이타입력!$K162," ")," ")</f>
        <v xml:space="preserve"> </v>
      </c>
      <c r="P157" s="29" t="str">
        <f>IF(직접데이타입력!$M162=1,IF(직접데이타입력!$E162="15",직접데이타입력!$K162," ")," ")</f>
        <v xml:space="preserve"> </v>
      </c>
      <c r="Q157" s="29" t="str">
        <f>IF(직접데이타입력!$M162=1,IF(직접데이타입력!$E162="16",직접데이타입력!$K162," ")," ")</f>
        <v xml:space="preserve"> </v>
      </c>
      <c r="R157" s="29" t="str">
        <f>IF(직접데이타입력!$M162=1,IF(직접데이타입력!$E162="17",직접데이타입력!$K162," ")," ")</f>
        <v xml:space="preserve"> </v>
      </c>
      <c r="S157" s="29" t="str">
        <f>IF(직접데이타입력!$M162=1,IF(직접데이타입력!$E162="18",직접데이타입력!$K162," ")," ")</f>
        <v xml:space="preserve"> </v>
      </c>
      <c r="T157" s="29" t="str">
        <f>IF(직접데이타입력!$M162=1,IF(직접데이타입력!$E162="19",직접데이타입력!$K162," ")," ")</f>
        <v xml:space="preserve"> </v>
      </c>
    </row>
    <row r="158" spans="1:20" ht="11.25" customHeight="1">
      <c r="A158" s="29">
        <f t="shared" si="2"/>
        <v>157</v>
      </c>
      <c r="B158" s="29" t="str">
        <f>IF(직접데이타입력!$M163=1,IF(직접데이타입력!$E163="1",직접데이타입력!$K163," ")," ")</f>
        <v xml:space="preserve"> </v>
      </c>
      <c r="C158" s="29" t="str">
        <f>IF(직접데이타입력!$M163=1,IF(직접데이타입력!$E163="2",직접데이타입력!$K163," ")," ")</f>
        <v xml:space="preserve"> </v>
      </c>
      <c r="D158" s="29" t="str">
        <f>IF(직접데이타입력!$M163=1,IF(직접데이타입력!$E163="3",직접데이타입력!$K163," ")," ")</f>
        <v xml:space="preserve"> </v>
      </c>
      <c r="E158" s="29" t="str">
        <f>IF(직접데이타입력!$M163=1,IF(직접데이타입력!$E163="4",직접데이타입력!$K163," ")," ")</f>
        <v xml:space="preserve"> </v>
      </c>
      <c r="F158" s="29" t="str">
        <f>IF(직접데이타입력!$M163=1,IF(직접데이타입력!$E163="5",직접데이타입력!$K163," ")," ")</f>
        <v xml:space="preserve"> </v>
      </c>
      <c r="G158" s="29" t="str">
        <f>IF(직접데이타입력!$M163=1,IF(직접데이타입력!$E163="6",직접데이타입력!$K163," ")," ")</f>
        <v xml:space="preserve"> </v>
      </c>
      <c r="H158" s="29" t="str">
        <f>IF(직접데이타입력!$M163=1,IF(직접데이타입력!$E163="7",직접데이타입력!$K163," ")," ")</f>
        <v xml:space="preserve"> </v>
      </c>
      <c r="I158" s="29" t="str">
        <f>IF(직접데이타입력!$M163=1,IF(직접데이타입력!$E163="8",직접데이타입력!$K163," ")," ")</f>
        <v xml:space="preserve"> </v>
      </c>
      <c r="J158" s="29" t="str">
        <f>IF(직접데이타입력!$M163=1,IF(직접데이타입력!$E163="9",직접데이타입력!$K163," ")," ")</f>
        <v xml:space="preserve"> </v>
      </c>
      <c r="K158" s="29" t="str">
        <f>IF(직접데이타입력!$M163=1,IF(직접데이타입력!$E163="10",직접데이타입력!$K163," ")," ")</f>
        <v xml:space="preserve"> </v>
      </c>
      <c r="L158" s="29" t="str">
        <f>IF(직접데이타입력!$M163=1,IF(직접데이타입력!$E163="11",직접데이타입력!$K163," ")," ")</f>
        <v xml:space="preserve"> </v>
      </c>
      <c r="M158" s="29" t="str">
        <f>IF(직접데이타입력!$M163=1,IF(직접데이타입력!$E163="12",직접데이타입력!$K163," ")," ")</f>
        <v xml:space="preserve"> </v>
      </c>
      <c r="N158" s="29" t="str">
        <f>IF(직접데이타입력!$M163=1,IF(직접데이타입력!$E163="13",직접데이타입력!$K163," ")," ")</f>
        <v xml:space="preserve"> </v>
      </c>
      <c r="O158" s="29" t="str">
        <f>IF(직접데이타입력!$M163=1,IF(직접데이타입력!$E163="14",직접데이타입력!$K163," ")," ")</f>
        <v xml:space="preserve"> </v>
      </c>
      <c r="P158" s="29" t="str">
        <f>IF(직접데이타입력!$M163=1,IF(직접데이타입력!$E163="15",직접데이타입력!$K163," ")," ")</f>
        <v xml:space="preserve"> </v>
      </c>
      <c r="Q158" s="29" t="str">
        <f>IF(직접데이타입력!$M163=1,IF(직접데이타입력!$E163="16",직접데이타입력!$K163," ")," ")</f>
        <v xml:space="preserve"> </v>
      </c>
      <c r="R158" s="29" t="str">
        <f>IF(직접데이타입력!$M163=1,IF(직접데이타입력!$E163="17",직접데이타입력!$K163," ")," ")</f>
        <v xml:space="preserve"> </v>
      </c>
      <c r="S158" s="29" t="str">
        <f>IF(직접데이타입력!$M163=1,IF(직접데이타입력!$E163="18",직접데이타입력!$K163," ")," ")</f>
        <v xml:space="preserve"> </v>
      </c>
      <c r="T158" s="29" t="str">
        <f>IF(직접데이타입력!$M163=1,IF(직접데이타입력!$E163="19",직접데이타입력!$K163," ")," ")</f>
        <v xml:space="preserve"> </v>
      </c>
    </row>
    <row r="159" spans="1:20" ht="11.25" customHeight="1">
      <c r="A159" s="29">
        <f t="shared" si="2"/>
        <v>158</v>
      </c>
      <c r="B159" s="29" t="str">
        <f>IF(직접데이타입력!$M164=1,IF(직접데이타입력!$E164="1",직접데이타입력!$K164," ")," ")</f>
        <v xml:space="preserve"> </v>
      </c>
      <c r="C159" s="29" t="str">
        <f>IF(직접데이타입력!$M164=1,IF(직접데이타입력!$E164="2",직접데이타입력!$K164," ")," ")</f>
        <v xml:space="preserve"> </v>
      </c>
      <c r="D159" s="29" t="str">
        <f>IF(직접데이타입력!$M164=1,IF(직접데이타입력!$E164="3",직접데이타입력!$K164," ")," ")</f>
        <v xml:space="preserve"> </v>
      </c>
      <c r="E159" s="29" t="str">
        <f>IF(직접데이타입력!$M164=1,IF(직접데이타입력!$E164="4",직접데이타입력!$K164," ")," ")</f>
        <v xml:space="preserve"> </v>
      </c>
      <c r="F159" s="29" t="str">
        <f>IF(직접데이타입력!$M164=1,IF(직접데이타입력!$E164="5",직접데이타입력!$K164," ")," ")</f>
        <v xml:space="preserve"> </v>
      </c>
      <c r="G159" s="29" t="str">
        <f>IF(직접데이타입력!$M164=1,IF(직접데이타입력!$E164="6",직접데이타입력!$K164," ")," ")</f>
        <v xml:space="preserve"> </v>
      </c>
      <c r="H159" s="29" t="str">
        <f>IF(직접데이타입력!$M164=1,IF(직접데이타입력!$E164="7",직접데이타입력!$K164," ")," ")</f>
        <v xml:space="preserve"> </v>
      </c>
      <c r="I159" s="29" t="str">
        <f>IF(직접데이타입력!$M164=1,IF(직접데이타입력!$E164="8",직접데이타입력!$K164," ")," ")</f>
        <v xml:space="preserve"> </v>
      </c>
      <c r="J159" s="29" t="str">
        <f>IF(직접데이타입력!$M164=1,IF(직접데이타입력!$E164="9",직접데이타입력!$K164," ")," ")</f>
        <v xml:space="preserve"> </v>
      </c>
      <c r="K159" s="29" t="str">
        <f>IF(직접데이타입력!$M164=1,IF(직접데이타입력!$E164="10",직접데이타입력!$K164," ")," ")</f>
        <v xml:space="preserve"> </v>
      </c>
      <c r="L159" s="29" t="str">
        <f>IF(직접데이타입력!$M164=1,IF(직접데이타입력!$E164="11",직접데이타입력!$K164," ")," ")</f>
        <v xml:space="preserve"> </v>
      </c>
      <c r="M159" s="29" t="str">
        <f>IF(직접데이타입력!$M164=1,IF(직접데이타입력!$E164="12",직접데이타입력!$K164," ")," ")</f>
        <v xml:space="preserve"> </v>
      </c>
      <c r="N159" s="29" t="str">
        <f>IF(직접데이타입력!$M164=1,IF(직접데이타입력!$E164="13",직접데이타입력!$K164," ")," ")</f>
        <v xml:space="preserve"> </v>
      </c>
      <c r="O159" s="29" t="str">
        <f>IF(직접데이타입력!$M164=1,IF(직접데이타입력!$E164="14",직접데이타입력!$K164," ")," ")</f>
        <v xml:space="preserve"> </v>
      </c>
      <c r="P159" s="29" t="str">
        <f>IF(직접데이타입력!$M164=1,IF(직접데이타입력!$E164="15",직접데이타입력!$K164," ")," ")</f>
        <v xml:space="preserve"> </v>
      </c>
      <c r="Q159" s="29" t="str">
        <f>IF(직접데이타입력!$M164=1,IF(직접데이타입력!$E164="16",직접데이타입력!$K164," ")," ")</f>
        <v xml:space="preserve"> </v>
      </c>
      <c r="R159" s="29" t="str">
        <f>IF(직접데이타입력!$M164=1,IF(직접데이타입력!$E164="17",직접데이타입력!$K164," ")," ")</f>
        <v xml:space="preserve"> </v>
      </c>
      <c r="S159" s="29" t="str">
        <f>IF(직접데이타입력!$M164=1,IF(직접데이타입력!$E164="18",직접데이타입력!$K164," ")," ")</f>
        <v xml:space="preserve"> </v>
      </c>
      <c r="T159" s="29" t="str">
        <f>IF(직접데이타입력!$M164=1,IF(직접데이타입력!$E164="19",직접데이타입력!$K164," ")," ")</f>
        <v xml:space="preserve"> </v>
      </c>
    </row>
    <row r="160" spans="1:20" ht="11.25" customHeight="1">
      <c r="A160" s="29">
        <f t="shared" si="2"/>
        <v>159</v>
      </c>
      <c r="B160" s="29" t="str">
        <f>IF(직접데이타입력!$M165=1,IF(직접데이타입력!$E165="1",직접데이타입력!$K165," ")," ")</f>
        <v xml:space="preserve"> </v>
      </c>
      <c r="C160" s="29" t="str">
        <f>IF(직접데이타입력!$M165=1,IF(직접데이타입력!$E165="2",직접데이타입력!$K165," ")," ")</f>
        <v xml:space="preserve"> </v>
      </c>
      <c r="D160" s="29" t="str">
        <f>IF(직접데이타입력!$M165=1,IF(직접데이타입력!$E165="3",직접데이타입력!$K165," ")," ")</f>
        <v xml:space="preserve"> </v>
      </c>
      <c r="E160" s="29" t="str">
        <f>IF(직접데이타입력!$M165=1,IF(직접데이타입력!$E165="4",직접데이타입력!$K165," ")," ")</f>
        <v xml:space="preserve"> </v>
      </c>
      <c r="F160" s="29" t="str">
        <f>IF(직접데이타입력!$M165=1,IF(직접데이타입력!$E165="5",직접데이타입력!$K165," ")," ")</f>
        <v xml:space="preserve"> </v>
      </c>
      <c r="G160" s="29" t="str">
        <f>IF(직접데이타입력!$M165=1,IF(직접데이타입력!$E165="6",직접데이타입력!$K165," ")," ")</f>
        <v xml:space="preserve"> </v>
      </c>
      <c r="H160" s="29" t="str">
        <f>IF(직접데이타입력!$M165=1,IF(직접데이타입력!$E165="7",직접데이타입력!$K165," ")," ")</f>
        <v xml:space="preserve"> </v>
      </c>
      <c r="I160" s="29" t="str">
        <f>IF(직접데이타입력!$M165=1,IF(직접데이타입력!$E165="8",직접데이타입력!$K165," ")," ")</f>
        <v xml:space="preserve"> </v>
      </c>
      <c r="J160" s="29" t="str">
        <f>IF(직접데이타입력!$M165=1,IF(직접데이타입력!$E165="9",직접데이타입력!$K165," ")," ")</f>
        <v xml:space="preserve"> </v>
      </c>
      <c r="K160" s="29" t="str">
        <f>IF(직접데이타입력!$M165=1,IF(직접데이타입력!$E165="10",직접데이타입력!$K165," ")," ")</f>
        <v xml:space="preserve"> </v>
      </c>
      <c r="L160" s="29" t="str">
        <f>IF(직접데이타입력!$M165=1,IF(직접데이타입력!$E165="11",직접데이타입력!$K165," ")," ")</f>
        <v xml:space="preserve"> </v>
      </c>
      <c r="M160" s="29" t="str">
        <f>IF(직접데이타입력!$M165=1,IF(직접데이타입력!$E165="12",직접데이타입력!$K165," ")," ")</f>
        <v xml:space="preserve"> </v>
      </c>
      <c r="N160" s="29" t="str">
        <f>IF(직접데이타입력!$M165=1,IF(직접데이타입력!$E165="13",직접데이타입력!$K165," ")," ")</f>
        <v xml:space="preserve"> </v>
      </c>
      <c r="O160" s="29" t="str">
        <f>IF(직접데이타입력!$M165=1,IF(직접데이타입력!$E165="14",직접데이타입력!$K165," ")," ")</f>
        <v xml:space="preserve"> </v>
      </c>
      <c r="P160" s="29" t="str">
        <f>IF(직접데이타입력!$M165=1,IF(직접데이타입력!$E165="15",직접데이타입력!$K165," ")," ")</f>
        <v xml:space="preserve"> </v>
      </c>
      <c r="Q160" s="29" t="str">
        <f>IF(직접데이타입력!$M165=1,IF(직접데이타입력!$E165="16",직접데이타입력!$K165," ")," ")</f>
        <v xml:space="preserve"> </v>
      </c>
      <c r="R160" s="29" t="str">
        <f>IF(직접데이타입력!$M165=1,IF(직접데이타입력!$E165="17",직접데이타입력!$K165," ")," ")</f>
        <v xml:space="preserve"> </v>
      </c>
      <c r="S160" s="29" t="str">
        <f>IF(직접데이타입력!$M165=1,IF(직접데이타입력!$E165="18",직접데이타입력!$K165," ")," ")</f>
        <v xml:space="preserve"> </v>
      </c>
      <c r="T160" s="29" t="str">
        <f>IF(직접데이타입력!$M165=1,IF(직접데이타입력!$E165="19",직접데이타입력!$K165," ")," ")</f>
        <v xml:space="preserve"> </v>
      </c>
    </row>
    <row r="161" spans="1:20" ht="11.25" customHeight="1">
      <c r="A161" s="29">
        <f t="shared" si="2"/>
        <v>160</v>
      </c>
      <c r="B161" s="29" t="str">
        <f>IF(직접데이타입력!$M166=1,IF(직접데이타입력!$E166="1",직접데이타입력!$K166," ")," ")</f>
        <v xml:space="preserve"> </v>
      </c>
      <c r="C161" s="29" t="str">
        <f>IF(직접데이타입력!$M166=1,IF(직접데이타입력!$E166="2",직접데이타입력!$K166," ")," ")</f>
        <v xml:space="preserve"> </v>
      </c>
      <c r="D161" s="29" t="str">
        <f>IF(직접데이타입력!$M166=1,IF(직접데이타입력!$E166="3",직접데이타입력!$K166," ")," ")</f>
        <v xml:space="preserve"> </v>
      </c>
      <c r="E161" s="29" t="str">
        <f>IF(직접데이타입력!$M166=1,IF(직접데이타입력!$E166="4",직접데이타입력!$K166," ")," ")</f>
        <v xml:space="preserve"> </v>
      </c>
      <c r="F161" s="29" t="str">
        <f>IF(직접데이타입력!$M166=1,IF(직접데이타입력!$E166="5",직접데이타입력!$K166," ")," ")</f>
        <v xml:space="preserve"> </v>
      </c>
      <c r="G161" s="29" t="str">
        <f>IF(직접데이타입력!$M166=1,IF(직접데이타입력!$E166="6",직접데이타입력!$K166," ")," ")</f>
        <v xml:space="preserve"> </v>
      </c>
      <c r="H161" s="29" t="str">
        <f>IF(직접데이타입력!$M166=1,IF(직접데이타입력!$E166="7",직접데이타입력!$K166," ")," ")</f>
        <v xml:space="preserve"> </v>
      </c>
      <c r="I161" s="29" t="str">
        <f>IF(직접데이타입력!$M166=1,IF(직접데이타입력!$E166="8",직접데이타입력!$K166," ")," ")</f>
        <v xml:space="preserve"> </v>
      </c>
      <c r="J161" s="29" t="str">
        <f>IF(직접데이타입력!$M166=1,IF(직접데이타입력!$E166="9",직접데이타입력!$K166," ")," ")</f>
        <v xml:space="preserve"> </v>
      </c>
      <c r="K161" s="29" t="str">
        <f>IF(직접데이타입력!$M166=1,IF(직접데이타입력!$E166="10",직접데이타입력!$K166," ")," ")</f>
        <v xml:space="preserve"> </v>
      </c>
      <c r="L161" s="29" t="str">
        <f>IF(직접데이타입력!$M166=1,IF(직접데이타입력!$E166="11",직접데이타입력!$K166," ")," ")</f>
        <v xml:space="preserve"> </v>
      </c>
      <c r="M161" s="29" t="str">
        <f>IF(직접데이타입력!$M166=1,IF(직접데이타입력!$E166="12",직접데이타입력!$K166," ")," ")</f>
        <v xml:space="preserve"> </v>
      </c>
      <c r="N161" s="29" t="str">
        <f>IF(직접데이타입력!$M166=1,IF(직접데이타입력!$E166="13",직접데이타입력!$K166," ")," ")</f>
        <v xml:space="preserve"> </v>
      </c>
      <c r="O161" s="29" t="str">
        <f>IF(직접데이타입력!$M166=1,IF(직접데이타입력!$E166="14",직접데이타입력!$K166," ")," ")</f>
        <v xml:space="preserve"> </v>
      </c>
      <c r="P161" s="29" t="str">
        <f>IF(직접데이타입력!$M166=1,IF(직접데이타입력!$E166="15",직접데이타입력!$K166," ")," ")</f>
        <v xml:space="preserve"> </v>
      </c>
      <c r="Q161" s="29" t="str">
        <f>IF(직접데이타입력!$M166=1,IF(직접데이타입력!$E166="16",직접데이타입력!$K166," ")," ")</f>
        <v xml:space="preserve"> </v>
      </c>
      <c r="R161" s="29" t="str">
        <f>IF(직접데이타입력!$M166=1,IF(직접데이타입력!$E166="17",직접데이타입력!$K166," ")," ")</f>
        <v xml:space="preserve"> </v>
      </c>
      <c r="S161" s="29" t="str">
        <f>IF(직접데이타입력!$M166=1,IF(직접데이타입력!$E166="18",직접데이타입력!$K166," ")," ")</f>
        <v xml:space="preserve"> </v>
      </c>
      <c r="T161" s="29" t="str">
        <f>IF(직접데이타입력!$M166=1,IF(직접데이타입력!$E166="19",직접데이타입력!$K166," ")," ")</f>
        <v xml:space="preserve"> </v>
      </c>
    </row>
    <row r="162" spans="1:20" ht="11.25" customHeight="1">
      <c r="A162" s="29">
        <f t="shared" si="2"/>
        <v>161</v>
      </c>
      <c r="B162" s="29" t="str">
        <f>IF(직접데이타입력!$M167=1,IF(직접데이타입력!$E167="1",직접데이타입력!$K167," ")," ")</f>
        <v xml:space="preserve"> </v>
      </c>
      <c r="C162" s="29" t="str">
        <f>IF(직접데이타입력!$M167=1,IF(직접데이타입력!$E167="2",직접데이타입력!$K167," ")," ")</f>
        <v xml:space="preserve"> </v>
      </c>
      <c r="D162" s="29" t="str">
        <f>IF(직접데이타입력!$M167=1,IF(직접데이타입력!$E167="3",직접데이타입력!$K167," ")," ")</f>
        <v xml:space="preserve"> </v>
      </c>
      <c r="E162" s="29" t="str">
        <f>IF(직접데이타입력!$M167=1,IF(직접데이타입력!$E167="4",직접데이타입력!$K167," ")," ")</f>
        <v xml:space="preserve"> </v>
      </c>
      <c r="F162" s="29" t="str">
        <f>IF(직접데이타입력!$M167=1,IF(직접데이타입력!$E167="5",직접데이타입력!$K167," ")," ")</f>
        <v xml:space="preserve"> </v>
      </c>
      <c r="G162" s="29" t="str">
        <f>IF(직접데이타입력!$M167=1,IF(직접데이타입력!$E167="6",직접데이타입력!$K167," ")," ")</f>
        <v xml:space="preserve"> </v>
      </c>
      <c r="H162" s="29" t="str">
        <f>IF(직접데이타입력!$M167=1,IF(직접데이타입력!$E167="7",직접데이타입력!$K167," ")," ")</f>
        <v xml:space="preserve"> </v>
      </c>
      <c r="I162" s="29" t="str">
        <f>IF(직접데이타입력!$M167=1,IF(직접데이타입력!$E167="8",직접데이타입력!$K167," ")," ")</f>
        <v xml:space="preserve"> </v>
      </c>
      <c r="J162" s="29" t="str">
        <f>IF(직접데이타입력!$M167=1,IF(직접데이타입력!$E167="9",직접데이타입력!$K167," ")," ")</f>
        <v xml:space="preserve"> </v>
      </c>
      <c r="K162" s="29" t="str">
        <f>IF(직접데이타입력!$M167=1,IF(직접데이타입력!$E167="10",직접데이타입력!$K167," ")," ")</f>
        <v xml:space="preserve"> </v>
      </c>
      <c r="L162" s="29" t="str">
        <f>IF(직접데이타입력!$M167=1,IF(직접데이타입력!$E167="11",직접데이타입력!$K167," ")," ")</f>
        <v xml:space="preserve"> </v>
      </c>
      <c r="M162" s="29" t="str">
        <f>IF(직접데이타입력!$M167=1,IF(직접데이타입력!$E167="12",직접데이타입력!$K167," ")," ")</f>
        <v xml:space="preserve"> </v>
      </c>
      <c r="N162" s="29" t="str">
        <f>IF(직접데이타입력!$M167=1,IF(직접데이타입력!$E167="13",직접데이타입력!$K167," ")," ")</f>
        <v xml:space="preserve"> </v>
      </c>
      <c r="O162" s="29" t="str">
        <f>IF(직접데이타입력!$M167=1,IF(직접데이타입력!$E167="14",직접데이타입력!$K167," ")," ")</f>
        <v xml:space="preserve"> </v>
      </c>
      <c r="P162" s="29" t="str">
        <f>IF(직접데이타입력!$M167=1,IF(직접데이타입력!$E167="15",직접데이타입력!$K167," ")," ")</f>
        <v xml:space="preserve"> </v>
      </c>
      <c r="Q162" s="29" t="str">
        <f>IF(직접데이타입력!$M167=1,IF(직접데이타입력!$E167="16",직접데이타입력!$K167," ")," ")</f>
        <v xml:space="preserve"> </v>
      </c>
      <c r="R162" s="29" t="str">
        <f>IF(직접데이타입력!$M167=1,IF(직접데이타입력!$E167="17",직접데이타입력!$K167," ")," ")</f>
        <v xml:space="preserve"> </v>
      </c>
      <c r="S162" s="29" t="str">
        <f>IF(직접데이타입력!$M167=1,IF(직접데이타입력!$E167="18",직접데이타입력!$K167," ")," ")</f>
        <v xml:space="preserve"> </v>
      </c>
      <c r="T162" s="29" t="str">
        <f>IF(직접데이타입력!$M167=1,IF(직접데이타입력!$E167="19",직접데이타입력!$K167," ")," ")</f>
        <v xml:space="preserve"> </v>
      </c>
    </row>
    <row r="163" spans="1:20" ht="11.25" customHeight="1">
      <c r="A163" s="29">
        <f t="shared" si="2"/>
        <v>162</v>
      </c>
      <c r="B163" s="29" t="str">
        <f>IF(직접데이타입력!$M168=1,IF(직접데이타입력!$E168="1",직접데이타입력!$K168," ")," ")</f>
        <v xml:space="preserve"> </v>
      </c>
      <c r="C163" s="29" t="str">
        <f>IF(직접데이타입력!$M168=1,IF(직접데이타입력!$E168="2",직접데이타입력!$K168," ")," ")</f>
        <v xml:space="preserve"> </v>
      </c>
      <c r="D163" s="29" t="str">
        <f>IF(직접데이타입력!$M168=1,IF(직접데이타입력!$E168="3",직접데이타입력!$K168," ")," ")</f>
        <v xml:space="preserve"> </v>
      </c>
      <c r="E163" s="29" t="str">
        <f>IF(직접데이타입력!$M168=1,IF(직접데이타입력!$E168="4",직접데이타입력!$K168," ")," ")</f>
        <v xml:space="preserve"> </v>
      </c>
      <c r="F163" s="29" t="str">
        <f>IF(직접데이타입력!$M168=1,IF(직접데이타입력!$E168="5",직접데이타입력!$K168," ")," ")</f>
        <v xml:space="preserve"> </v>
      </c>
      <c r="G163" s="29" t="str">
        <f>IF(직접데이타입력!$M168=1,IF(직접데이타입력!$E168="6",직접데이타입력!$K168," ")," ")</f>
        <v xml:space="preserve"> </v>
      </c>
      <c r="H163" s="29" t="str">
        <f>IF(직접데이타입력!$M168=1,IF(직접데이타입력!$E168="7",직접데이타입력!$K168," ")," ")</f>
        <v xml:space="preserve"> </v>
      </c>
      <c r="I163" s="29" t="str">
        <f>IF(직접데이타입력!$M168=1,IF(직접데이타입력!$E168="8",직접데이타입력!$K168," ")," ")</f>
        <v xml:space="preserve"> </v>
      </c>
      <c r="J163" s="29" t="str">
        <f>IF(직접데이타입력!$M168=1,IF(직접데이타입력!$E168="9",직접데이타입력!$K168," ")," ")</f>
        <v xml:space="preserve"> </v>
      </c>
      <c r="K163" s="29" t="str">
        <f>IF(직접데이타입력!$M168=1,IF(직접데이타입력!$E168="10",직접데이타입력!$K168," ")," ")</f>
        <v xml:space="preserve"> </v>
      </c>
      <c r="L163" s="29" t="str">
        <f>IF(직접데이타입력!$M168=1,IF(직접데이타입력!$E168="11",직접데이타입력!$K168," ")," ")</f>
        <v xml:space="preserve"> </v>
      </c>
      <c r="M163" s="29" t="str">
        <f>IF(직접데이타입력!$M168=1,IF(직접데이타입력!$E168="12",직접데이타입력!$K168," ")," ")</f>
        <v xml:space="preserve"> </v>
      </c>
      <c r="N163" s="29" t="str">
        <f>IF(직접데이타입력!$M168=1,IF(직접데이타입력!$E168="13",직접데이타입력!$K168," ")," ")</f>
        <v xml:space="preserve"> </v>
      </c>
      <c r="O163" s="29" t="str">
        <f>IF(직접데이타입력!$M168=1,IF(직접데이타입력!$E168="14",직접데이타입력!$K168," ")," ")</f>
        <v xml:space="preserve"> </v>
      </c>
      <c r="P163" s="29" t="str">
        <f>IF(직접데이타입력!$M168=1,IF(직접데이타입력!$E168="15",직접데이타입력!$K168," ")," ")</f>
        <v xml:space="preserve"> </v>
      </c>
      <c r="Q163" s="29" t="str">
        <f>IF(직접데이타입력!$M168=1,IF(직접데이타입력!$E168="16",직접데이타입력!$K168," ")," ")</f>
        <v xml:space="preserve"> </v>
      </c>
      <c r="R163" s="29" t="str">
        <f>IF(직접데이타입력!$M168=1,IF(직접데이타입력!$E168="17",직접데이타입력!$K168," ")," ")</f>
        <v xml:space="preserve"> </v>
      </c>
      <c r="S163" s="29" t="str">
        <f>IF(직접데이타입력!$M168=1,IF(직접데이타입력!$E168="18",직접데이타입력!$K168," ")," ")</f>
        <v xml:space="preserve"> </v>
      </c>
      <c r="T163" s="29" t="str">
        <f>IF(직접데이타입력!$M168=1,IF(직접데이타입력!$E168="19",직접데이타입력!$K168," ")," ")</f>
        <v xml:space="preserve"> </v>
      </c>
    </row>
    <row r="164" spans="1:20" ht="11.25" customHeight="1">
      <c r="A164" s="29">
        <f t="shared" si="2"/>
        <v>163</v>
      </c>
      <c r="B164" s="29" t="str">
        <f>IF(직접데이타입력!$M169=1,IF(직접데이타입력!$E169="1",직접데이타입력!$K169," ")," ")</f>
        <v xml:space="preserve"> </v>
      </c>
      <c r="C164" s="29" t="str">
        <f>IF(직접데이타입력!$M169=1,IF(직접데이타입력!$E169="2",직접데이타입력!$K169," ")," ")</f>
        <v xml:space="preserve"> </v>
      </c>
      <c r="D164" s="29" t="str">
        <f>IF(직접데이타입력!$M169=1,IF(직접데이타입력!$E169="3",직접데이타입력!$K169," ")," ")</f>
        <v xml:space="preserve"> </v>
      </c>
      <c r="E164" s="29" t="str">
        <f>IF(직접데이타입력!$M169=1,IF(직접데이타입력!$E169="4",직접데이타입력!$K169," ")," ")</f>
        <v xml:space="preserve"> </v>
      </c>
      <c r="F164" s="29" t="str">
        <f>IF(직접데이타입력!$M169=1,IF(직접데이타입력!$E169="5",직접데이타입력!$K169," ")," ")</f>
        <v xml:space="preserve"> </v>
      </c>
      <c r="G164" s="29" t="str">
        <f>IF(직접데이타입력!$M169=1,IF(직접데이타입력!$E169="6",직접데이타입력!$K169," ")," ")</f>
        <v xml:space="preserve"> </v>
      </c>
      <c r="H164" s="29" t="str">
        <f>IF(직접데이타입력!$M169=1,IF(직접데이타입력!$E169="7",직접데이타입력!$K169," ")," ")</f>
        <v xml:space="preserve"> </v>
      </c>
      <c r="I164" s="29" t="str">
        <f>IF(직접데이타입력!$M169=1,IF(직접데이타입력!$E169="8",직접데이타입력!$K169," ")," ")</f>
        <v xml:space="preserve"> </v>
      </c>
      <c r="J164" s="29" t="str">
        <f>IF(직접데이타입력!$M169=1,IF(직접데이타입력!$E169="9",직접데이타입력!$K169," ")," ")</f>
        <v xml:space="preserve"> </v>
      </c>
      <c r="K164" s="29" t="str">
        <f>IF(직접데이타입력!$M169=1,IF(직접데이타입력!$E169="10",직접데이타입력!$K169," ")," ")</f>
        <v xml:space="preserve"> </v>
      </c>
      <c r="L164" s="29" t="str">
        <f>IF(직접데이타입력!$M169=1,IF(직접데이타입력!$E169="11",직접데이타입력!$K169," ")," ")</f>
        <v xml:space="preserve"> </v>
      </c>
      <c r="M164" s="29" t="str">
        <f>IF(직접데이타입력!$M169=1,IF(직접데이타입력!$E169="12",직접데이타입력!$K169," ")," ")</f>
        <v xml:space="preserve"> </v>
      </c>
      <c r="N164" s="29" t="str">
        <f>IF(직접데이타입력!$M169=1,IF(직접데이타입력!$E169="13",직접데이타입력!$K169," ")," ")</f>
        <v xml:space="preserve"> </v>
      </c>
      <c r="O164" s="29" t="str">
        <f>IF(직접데이타입력!$M169=1,IF(직접데이타입력!$E169="14",직접데이타입력!$K169," ")," ")</f>
        <v xml:space="preserve"> </v>
      </c>
      <c r="P164" s="29" t="str">
        <f>IF(직접데이타입력!$M169=1,IF(직접데이타입력!$E169="15",직접데이타입력!$K169," ")," ")</f>
        <v xml:space="preserve"> </v>
      </c>
      <c r="Q164" s="29" t="str">
        <f>IF(직접데이타입력!$M169=1,IF(직접데이타입력!$E169="16",직접데이타입력!$K169," ")," ")</f>
        <v xml:space="preserve"> </v>
      </c>
      <c r="R164" s="29" t="str">
        <f>IF(직접데이타입력!$M169=1,IF(직접데이타입력!$E169="17",직접데이타입력!$K169," ")," ")</f>
        <v xml:space="preserve"> </v>
      </c>
      <c r="S164" s="29" t="str">
        <f>IF(직접데이타입력!$M169=1,IF(직접데이타입력!$E169="18",직접데이타입력!$K169," ")," ")</f>
        <v xml:space="preserve"> </v>
      </c>
      <c r="T164" s="29" t="str">
        <f>IF(직접데이타입력!$M169=1,IF(직접데이타입력!$E169="19",직접데이타입력!$K169," ")," ")</f>
        <v xml:space="preserve"> </v>
      </c>
    </row>
    <row r="165" spans="1:20" ht="11.25" customHeight="1">
      <c r="A165" s="29">
        <f t="shared" si="2"/>
        <v>164</v>
      </c>
      <c r="B165" s="29" t="str">
        <f>IF(직접데이타입력!$M170=1,IF(직접데이타입력!$E170="1",직접데이타입력!$K170," ")," ")</f>
        <v xml:space="preserve"> </v>
      </c>
      <c r="C165" s="29" t="str">
        <f>IF(직접데이타입력!$M170=1,IF(직접데이타입력!$E170="2",직접데이타입력!$K170," ")," ")</f>
        <v xml:space="preserve"> </v>
      </c>
      <c r="D165" s="29" t="str">
        <f>IF(직접데이타입력!$M170=1,IF(직접데이타입력!$E170="3",직접데이타입력!$K170," ")," ")</f>
        <v xml:space="preserve"> </v>
      </c>
      <c r="E165" s="29" t="str">
        <f>IF(직접데이타입력!$M170=1,IF(직접데이타입력!$E170="4",직접데이타입력!$K170," ")," ")</f>
        <v xml:space="preserve"> </v>
      </c>
      <c r="F165" s="29" t="str">
        <f>IF(직접데이타입력!$M170=1,IF(직접데이타입력!$E170="5",직접데이타입력!$K170," ")," ")</f>
        <v xml:space="preserve"> </v>
      </c>
      <c r="G165" s="29" t="str">
        <f>IF(직접데이타입력!$M170=1,IF(직접데이타입력!$E170="6",직접데이타입력!$K170," ")," ")</f>
        <v xml:space="preserve"> </v>
      </c>
      <c r="H165" s="29" t="str">
        <f>IF(직접데이타입력!$M170=1,IF(직접데이타입력!$E170="7",직접데이타입력!$K170," ")," ")</f>
        <v xml:space="preserve"> </v>
      </c>
      <c r="I165" s="29" t="str">
        <f>IF(직접데이타입력!$M170=1,IF(직접데이타입력!$E170="8",직접데이타입력!$K170," ")," ")</f>
        <v xml:space="preserve"> </v>
      </c>
      <c r="J165" s="29" t="str">
        <f>IF(직접데이타입력!$M170=1,IF(직접데이타입력!$E170="9",직접데이타입력!$K170," ")," ")</f>
        <v xml:space="preserve"> </v>
      </c>
      <c r="K165" s="29" t="str">
        <f>IF(직접데이타입력!$M170=1,IF(직접데이타입력!$E170="10",직접데이타입력!$K170," ")," ")</f>
        <v xml:space="preserve"> </v>
      </c>
      <c r="L165" s="29" t="str">
        <f>IF(직접데이타입력!$M170=1,IF(직접데이타입력!$E170="11",직접데이타입력!$K170," ")," ")</f>
        <v xml:space="preserve"> </v>
      </c>
      <c r="M165" s="29" t="str">
        <f>IF(직접데이타입력!$M170=1,IF(직접데이타입력!$E170="12",직접데이타입력!$K170," ")," ")</f>
        <v xml:space="preserve"> </v>
      </c>
      <c r="N165" s="29" t="str">
        <f>IF(직접데이타입력!$M170=1,IF(직접데이타입력!$E170="13",직접데이타입력!$K170," ")," ")</f>
        <v xml:space="preserve"> </v>
      </c>
      <c r="O165" s="29" t="str">
        <f>IF(직접데이타입력!$M170=1,IF(직접데이타입력!$E170="14",직접데이타입력!$K170," ")," ")</f>
        <v xml:space="preserve"> </v>
      </c>
      <c r="P165" s="29" t="str">
        <f>IF(직접데이타입력!$M170=1,IF(직접데이타입력!$E170="15",직접데이타입력!$K170," ")," ")</f>
        <v xml:space="preserve"> </v>
      </c>
      <c r="Q165" s="29" t="str">
        <f>IF(직접데이타입력!$M170=1,IF(직접데이타입력!$E170="16",직접데이타입력!$K170," ")," ")</f>
        <v xml:space="preserve"> </v>
      </c>
      <c r="R165" s="29" t="str">
        <f>IF(직접데이타입력!$M170=1,IF(직접데이타입력!$E170="17",직접데이타입력!$K170," ")," ")</f>
        <v xml:space="preserve"> </v>
      </c>
      <c r="S165" s="29" t="str">
        <f>IF(직접데이타입력!$M170=1,IF(직접데이타입력!$E170="18",직접데이타입력!$K170," ")," ")</f>
        <v xml:space="preserve"> </v>
      </c>
      <c r="T165" s="29" t="str">
        <f>IF(직접데이타입력!$M170=1,IF(직접데이타입력!$E170="19",직접데이타입력!$K170," ")," ")</f>
        <v xml:space="preserve"> </v>
      </c>
    </row>
    <row r="166" spans="1:20" ht="11.25" customHeight="1">
      <c r="A166" s="29">
        <f t="shared" si="2"/>
        <v>165</v>
      </c>
      <c r="B166" s="29" t="str">
        <f>IF(직접데이타입력!$M171=1,IF(직접데이타입력!$E171="1",직접데이타입력!$K171," ")," ")</f>
        <v xml:space="preserve"> </v>
      </c>
      <c r="C166" s="29" t="str">
        <f>IF(직접데이타입력!$M171=1,IF(직접데이타입력!$E171="2",직접데이타입력!$K171," ")," ")</f>
        <v xml:space="preserve"> </v>
      </c>
      <c r="D166" s="29" t="str">
        <f>IF(직접데이타입력!$M171=1,IF(직접데이타입력!$E171="3",직접데이타입력!$K171," ")," ")</f>
        <v xml:space="preserve"> </v>
      </c>
      <c r="E166" s="29" t="str">
        <f>IF(직접데이타입력!$M171=1,IF(직접데이타입력!$E171="4",직접데이타입력!$K171," ")," ")</f>
        <v xml:space="preserve"> </v>
      </c>
      <c r="F166" s="29" t="str">
        <f>IF(직접데이타입력!$M171=1,IF(직접데이타입력!$E171="5",직접데이타입력!$K171," ")," ")</f>
        <v xml:space="preserve"> </v>
      </c>
      <c r="G166" s="29" t="str">
        <f>IF(직접데이타입력!$M171=1,IF(직접데이타입력!$E171="6",직접데이타입력!$K171," ")," ")</f>
        <v xml:space="preserve"> </v>
      </c>
      <c r="H166" s="29" t="str">
        <f>IF(직접데이타입력!$M171=1,IF(직접데이타입력!$E171="7",직접데이타입력!$K171," ")," ")</f>
        <v xml:space="preserve"> </v>
      </c>
      <c r="I166" s="29" t="str">
        <f>IF(직접데이타입력!$M171=1,IF(직접데이타입력!$E171="8",직접데이타입력!$K171," ")," ")</f>
        <v xml:space="preserve"> </v>
      </c>
      <c r="J166" s="29" t="str">
        <f>IF(직접데이타입력!$M171=1,IF(직접데이타입력!$E171="9",직접데이타입력!$K171," ")," ")</f>
        <v xml:space="preserve"> </v>
      </c>
      <c r="K166" s="29" t="str">
        <f>IF(직접데이타입력!$M171=1,IF(직접데이타입력!$E171="10",직접데이타입력!$K171," ")," ")</f>
        <v xml:space="preserve"> </v>
      </c>
      <c r="L166" s="29" t="str">
        <f>IF(직접데이타입력!$M171=1,IF(직접데이타입력!$E171="11",직접데이타입력!$K171," ")," ")</f>
        <v xml:space="preserve"> </v>
      </c>
      <c r="M166" s="29" t="str">
        <f>IF(직접데이타입력!$M171=1,IF(직접데이타입력!$E171="12",직접데이타입력!$K171," ")," ")</f>
        <v xml:space="preserve"> </v>
      </c>
      <c r="N166" s="29" t="str">
        <f>IF(직접데이타입력!$M171=1,IF(직접데이타입력!$E171="13",직접데이타입력!$K171," ")," ")</f>
        <v xml:space="preserve"> </v>
      </c>
      <c r="O166" s="29" t="str">
        <f>IF(직접데이타입력!$M171=1,IF(직접데이타입력!$E171="14",직접데이타입력!$K171," ")," ")</f>
        <v xml:space="preserve"> </v>
      </c>
      <c r="P166" s="29" t="str">
        <f>IF(직접데이타입력!$M171=1,IF(직접데이타입력!$E171="15",직접데이타입력!$K171," ")," ")</f>
        <v xml:space="preserve"> </v>
      </c>
      <c r="Q166" s="29" t="str">
        <f>IF(직접데이타입력!$M171=1,IF(직접데이타입력!$E171="16",직접데이타입력!$K171," ")," ")</f>
        <v xml:space="preserve"> </v>
      </c>
      <c r="R166" s="29" t="str">
        <f>IF(직접데이타입력!$M171=1,IF(직접데이타입력!$E171="17",직접데이타입력!$K171," ")," ")</f>
        <v xml:space="preserve"> </v>
      </c>
      <c r="S166" s="29" t="str">
        <f>IF(직접데이타입력!$M171=1,IF(직접데이타입력!$E171="18",직접데이타입력!$K171," ")," ")</f>
        <v xml:space="preserve"> </v>
      </c>
      <c r="T166" s="29" t="str">
        <f>IF(직접데이타입력!$M171=1,IF(직접데이타입력!$E171="19",직접데이타입력!$K171," ")," ")</f>
        <v xml:space="preserve"> </v>
      </c>
    </row>
    <row r="167" spans="1:20" ht="11.25" customHeight="1">
      <c r="A167" s="29">
        <f t="shared" si="2"/>
        <v>166</v>
      </c>
      <c r="B167" s="29" t="str">
        <f>IF(직접데이타입력!$M172=1,IF(직접데이타입력!$E172="1",직접데이타입력!$K172," ")," ")</f>
        <v xml:space="preserve"> </v>
      </c>
      <c r="C167" s="29" t="str">
        <f>IF(직접데이타입력!$M172=1,IF(직접데이타입력!$E172="2",직접데이타입력!$K172," ")," ")</f>
        <v xml:space="preserve"> </v>
      </c>
      <c r="D167" s="29" t="str">
        <f>IF(직접데이타입력!$M172=1,IF(직접데이타입력!$E172="3",직접데이타입력!$K172," ")," ")</f>
        <v xml:space="preserve"> </v>
      </c>
      <c r="E167" s="29" t="str">
        <f>IF(직접데이타입력!$M172=1,IF(직접데이타입력!$E172="4",직접데이타입력!$K172," ")," ")</f>
        <v xml:space="preserve"> </v>
      </c>
      <c r="F167" s="29" t="str">
        <f>IF(직접데이타입력!$M172=1,IF(직접데이타입력!$E172="5",직접데이타입력!$K172," ")," ")</f>
        <v xml:space="preserve"> </v>
      </c>
      <c r="G167" s="29" t="str">
        <f>IF(직접데이타입력!$M172=1,IF(직접데이타입력!$E172="6",직접데이타입력!$K172," ")," ")</f>
        <v xml:space="preserve"> </v>
      </c>
      <c r="H167" s="29" t="str">
        <f>IF(직접데이타입력!$M172=1,IF(직접데이타입력!$E172="7",직접데이타입력!$K172," ")," ")</f>
        <v xml:space="preserve"> </v>
      </c>
      <c r="I167" s="29" t="str">
        <f>IF(직접데이타입력!$M172=1,IF(직접데이타입력!$E172="8",직접데이타입력!$K172," ")," ")</f>
        <v xml:space="preserve"> </v>
      </c>
      <c r="J167" s="29" t="str">
        <f>IF(직접데이타입력!$M172=1,IF(직접데이타입력!$E172="9",직접데이타입력!$K172," ")," ")</f>
        <v xml:space="preserve"> </v>
      </c>
      <c r="K167" s="29" t="str">
        <f>IF(직접데이타입력!$M172=1,IF(직접데이타입력!$E172="10",직접데이타입력!$K172," ")," ")</f>
        <v xml:space="preserve"> </v>
      </c>
      <c r="L167" s="29" t="str">
        <f>IF(직접데이타입력!$M172=1,IF(직접데이타입력!$E172="11",직접데이타입력!$K172," ")," ")</f>
        <v xml:space="preserve"> </v>
      </c>
      <c r="M167" s="29" t="str">
        <f>IF(직접데이타입력!$M172=1,IF(직접데이타입력!$E172="12",직접데이타입력!$K172," ")," ")</f>
        <v xml:space="preserve"> </v>
      </c>
      <c r="N167" s="29" t="str">
        <f>IF(직접데이타입력!$M172=1,IF(직접데이타입력!$E172="13",직접데이타입력!$K172," ")," ")</f>
        <v xml:space="preserve"> </v>
      </c>
      <c r="O167" s="29" t="str">
        <f>IF(직접데이타입력!$M172=1,IF(직접데이타입력!$E172="14",직접데이타입력!$K172," ")," ")</f>
        <v xml:space="preserve"> </v>
      </c>
      <c r="P167" s="29" t="str">
        <f>IF(직접데이타입력!$M172=1,IF(직접데이타입력!$E172="15",직접데이타입력!$K172," ")," ")</f>
        <v xml:space="preserve"> </v>
      </c>
      <c r="Q167" s="29" t="str">
        <f>IF(직접데이타입력!$M172=1,IF(직접데이타입력!$E172="16",직접데이타입력!$K172," ")," ")</f>
        <v xml:space="preserve"> </v>
      </c>
      <c r="R167" s="29" t="str">
        <f>IF(직접데이타입력!$M172=1,IF(직접데이타입력!$E172="17",직접데이타입력!$K172," ")," ")</f>
        <v xml:space="preserve"> </v>
      </c>
      <c r="S167" s="29" t="str">
        <f>IF(직접데이타입력!$M172=1,IF(직접데이타입력!$E172="18",직접데이타입력!$K172," ")," ")</f>
        <v xml:space="preserve"> </v>
      </c>
      <c r="T167" s="29" t="str">
        <f>IF(직접데이타입력!$M172=1,IF(직접데이타입력!$E172="19",직접데이타입력!$K172," ")," ")</f>
        <v xml:space="preserve"> </v>
      </c>
    </row>
    <row r="168" spans="1:20" ht="11.25" customHeight="1">
      <c r="A168" s="29">
        <f t="shared" si="2"/>
        <v>167</v>
      </c>
      <c r="B168" s="29" t="str">
        <f>IF(직접데이타입력!$M173=1,IF(직접데이타입력!$E173="1",직접데이타입력!$K173," ")," ")</f>
        <v xml:space="preserve"> </v>
      </c>
      <c r="C168" s="29" t="str">
        <f>IF(직접데이타입력!$M173=1,IF(직접데이타입력!$E173="2",직접데이타입력!$K173," ")," ")</f>
        <v xml:space="preserve"> </v>
      </c>
      <c r="D168" s="29" t="str">
        <f>IF(직접데이타입력!$M173=1,IF(직접데이타입력!$E173="3",직접데이타입력!$K173," ")," ")</f>
        <v xml:space="preserve"> </v>
      </c>
      <c r="E168" s="29" t="str">
        <f>IF(직접데이타입력!$M173=1,IF(직접데이타입력!$E173="4",직접데이타입력!$K173," ")," ")</f>
        <v xml:space="preserve"> </v>
      </c>
      <c r="F168" s="29" t="str">
        <f>IF(직접데이타입력!$M173=1,IF(직접데이타입력!$E173="5",직접데이타입력!$K173," ")," ")</f>
        <v xml:space="preserve"> </v>
      </c>
      <c r="G168" s="29" t="str">
        <f>IF(직접데이타입력!$M173=1,IF(직접데이타입력!$E173="6",직접데이타입력!$K173," ")," ")</f>
        <v xml:space="preserve"> </v>
      </c>
      <c r="H168" s="29" t="str">
        <f>IF(직접데이타입력!$M173=1,IF(직접데이타입력!$E173="7",직접데이타입력!$K173," ")," ")</f>
        <v xml:space="preserve"> </v>
      </c>
      <c r="I168" s="29" t="str">
        <f>IF(직접데이타입력!$M173=1,IF(직접데이타입력!$E173="8",직접데이타입력!$K173," ")," ")</f>
        <v xml:space="preserve"> </v>
      </c>
      <c r="J168" s="29" t="str">
        <f>IF(직접데이타입력!$M173=1,IF(직접데이타입력!$E173="9",직접데이타입력!$K173," ")," ")</f>
        <v xml:space="preserve"> </v>
      </c>
      <c r="K168" s="29" t="str">
        <f>IF(직접데이타입력!$M173=1,IF(직접데이타입력!$E173="10",직접데이타입력!$K173," ")," ")</f>
        <v xml:space="preserve"> </v>
      </c>
      <c r="L168" s="29" t="str">
        <f>IF(직접데이타입력!$M173=1,IF(직접데이타입력!$E173="11",직접데이타입력!$K173," ")," ")</f>
        <v xml:space="preserve"> </v>
      </c>
      <c r="M168" s="29" t="str">
        <f>IF(직접데이타입력!$M173=1,IF(직접데이타입력!$E173="12",직접데이타입력!$K173," ")," ")</f>
        <v xml:space="preserve"> </v>
      </c>
      <c r="N168" s="29" t="str">
        <f>IF(직접데이타입력!$M173=1,IF(직접데이타입력!$E173="13",직접데이타입력!$K173," ")," ")</f>
        <v xml:space="preserve"> </v>
      </c>
      <c r="O168" s="29" t="str">
        <f>IF(직접데이타입력!$M173=1,IF(직접데이타입력!$E173="14",직접데이타입력!$K173," ")," ")</f>
        <v xml:space="preserve"> </v>
      </c>
      <c r="P168" s="29" t="str">
        <f>IF(직접데이타입력!$M173=1,IF(직접데이타입력!$E173="15",직접데이타입력!$K173," ")," ")</f>
        <v xml:space="preserve"> </v>
      </c>
      <c r="Q168" s="29" t="str">
        <f>IF(직접데이타입력!$M173=1,IF(직접데이타입력!$E173="16",직접데이타입력!$K173," ")," ")</f>
        <v xml:space="preserve"> </v>
      </c>
      <c r="R168" s="29" t="str">
        <f>IF(직접데이타입력!$M173=1,IF(직접데이타입력!$E173="17",직접데이타입력!$K173," ")," ")</f>
        <v xml:space="preserve"> </v>
      </c>
      <c r="S168" s="29" t="str">
        <f>IF(직접데이타입력!$M173=1,IF(직접데이타입력!$E173="18",직접데이타입력!$K173," ")," ")</f>
        <v xml:space="preserve"> </v>
      </c>
      <c r="T168" s="29" t="str">
        <f>IF(직접데이타입력!$M173=1,IF(직접데이타입력!$E173="19",직접데이타입력!$K173," ")," ")</f>
        <v xml:space="preserve"> </v>
      </c>
    </row>
    <row r="169" spans="1:20" ht="11.25" customHeight="1">
      <c r="A169" s="29">
        <f t="shared" si="2"/>
        <v>168</v>
      </c>
      <c r="B169" s="29" t="str">
        <f>IF(직접데이타입력!$M174=1,IF(직접데이타입력!$E174="1",직접데이타입력!$K174," ")," ")</f>
        <v xml:space="preserve"> </v>
      </c>
      <c r="C169" s="29" t="str">
        <f>IF(직접데이타입력!$M174=1,IF(직접데이타입력!$E174="2",직접데이타입력!$K174," ")," ")</f>
        <v xml:space="preserve"> </v>
      </c>
      <c r="D169" s="29" t="str">
        <f>IF(직접데이타입력!$M174=1,IF(직접데이타입력!$E174="3",직접데이타입력!$K174," ")," ")</f>
        <v xml:space="preserve"> </v>
      </c>
      <c r="E169" s="29" t="str">
        <f>IF(직접데이타입력!$M174=1,IF(직접데이타입력!$E174="4",직접데이타입력!$K174," ")," ")</f>
        <v xml:space="preserve"> </v>
      </c>
      <c r="F169" s="29" t="str">
        <f>IF(직접데이타입력!$M174=1,IF(직접데이타입력!$E174="5",직접데이타입력!$K174," ")," ")</f>
        <v xml:space="preserve"> </v>
      </c>
      <c r="G169" s="29" t="str">
        <f>IF(직접데이타입력!$M174=1,IF(직접데이타입력!$E174="6",직접데이타입력!$K174," ")," ")</f>
        <v xml:space="preserve"> </v>
      </c>
      <c r="H169" s="29" t="str">
        <f>IF(직접데이타입력!$M174=1,IF(직접데이타입력!$E174="7",직접데이타입력!$K174," ")," ")</f>
        <v xml:space="preserve"> </v>
      </c>
      <c r="I169" s="29" t="str">
        <f>IF(직접데이타입력!$M174=1,IF(직접데이타입력!$E174="8",직접데이타입력!$K174," ")," ")</f>
        <v xml:space="preserve"> </v>
      </c>
      <c r="J169" s="29" t="str">
        <f>IF(직접데이타입력!$M174=1,IF(직접데이타입력!$E174="9",직접데이타입력!$K174," ")," ")</f>
        <v xml:space="preserve"> </v>
      </c>
      <c r="K169" s="29" t="str">
        <f>IF(직접데이타입력!$M174=1,IF(직접데이타입력!$E174="10",직접데이타입력!$K174," ")," ")</f>
        <v xml:space="preserve"> </v>
      </c>
      <c r="L169" s="29" t="str">
        <f>IF(직접데이타입력!$M174=1,IF(직접데이타입력!$E174="11",직접데이타입력!$K174," ")," ")</f>
        <v xml:space="preserve"> </v>
      </c>
      <c r="M169" s="29" t="str">
        <f>IF(직접데이타입력!$M174=1,IF(직접데이타입력!$E174="12",직접데이타입력!$K174," ")," ")</f>
        <v xml:space="preserve"> </v>
      </c>
      <c r="N169" s="29" t="str">
        <f>IF(직접데이타입력!$M174=1,IF(직접데이타입력!$E174="13",직접데이타입력!$K174," ")," ")</f>
        <v xml:space="preserve"> </v>
      </c>
      <c r="O169" s="29" t="str">
        <f>IF(직접데이타입력!$M174=1,IF(직접데이타입력!$E174="14",직접데이타입력!$K174," ")," ")</f>
        <v xml:space="preserve"> </v>
      </c>
      <c r="P169" s="29" t="str">
        <f>IF(직접데이타입력!$M174=1,IF(직접데이타입력!$E174="15",직접데이타입력!$K174," ")," ")</f>
        <v xml:space="preserve"> </v>
      </c>
      <c r="Q169" s="29" t="str">
        <f>IF(직접데이타입력!$M174=1,IF(직접데이타입력!$E174="16",직접데이타입력!$K174," ")," ")</f>
        <v xml:space="preserve"> </v>
      </c>
      <c r="R169" s="29" t="str">
        <f>IF(직접데이타입력!$M174=1,IF(직접데이타입력!$E174="17",직접데이타입력!$K174," ")," ")</f>
        <v xml:space="preserve"> </v>
      </c>
      <c r="S169" s="29" t="str">
        <f>IF(직접데이타입력!$M174=1,IF(직접데이타입력!$E174="18",직접데이타입력!$K174," ")," ")</f>
        <v xml:space="preserve"> </v>
      </c>
      <c r="T169" s="29" t="str">
        <f>IF(직접데이타입력!$M174=1,IF(직접데이타입력!$E174="19",직접데이타입력!$K174," ")," ")</f>
        <v xml:space="preserve"> </v>
      </c>
    </row>
    <row r="170" spans="1:20" ht="11.25" customHeight="1">
      <c r="A170" s="29">
        <f t="shared" si="2"/>
        <v>169</v>
      </c>
      <c r="B170" s="29" t="str">
        <f>IF(직접데이타입력!$M175=1,IF(직접데이타입력!$E175="1",직접데이타입력!$K175," ")," ")</f>
        <v xml:space="preserve"> </v>
      </c>
      <c r="C170" s="29" t="str">
        <f>IF(직접데이타입력!$M175=1,IF(직접데이타입력!$E175="2",직접데이타입력!$K175," ")," ")</f>
        <v xml:space="preserve"> </v>
      </c>
      <c r="D170" s="29" t="str">
        <f>IF(직접데이타입력!$M175=1,IF(직접데이타입력!$E175="3",직접데이타입력!$K175," ")," ")</f>
        <v xml:space="preserve"> </v>
      </c>
      <c r="E170" s="29" t="str">
        <f>IF(직접데이타입력!$M175=1,IF(직접데이타입력!$E175="4",직접데이타입력!$K175," ")," ")</f>
        <v xml:space="preserve"> </v>
      </c>
      <c r="F170" s="29" t="str">
        <f>IF(직접데이타입력!$M175=1,IF(직접데이타입력!$E175="5",직접데이타입력!$K175," ")," ")</f>
        <v xml:space="preserve"> </v>
      </c>
      <c r="G170" s="29" t="str">
        <f>IF(직접데이타입력!$M175=1,IF(직접데이타입력!$E175="6",직접데이타입력!$K175," ")," ")</f>
        <v xml:space="preserve"> </v>
      </c>
      <c r="H170" s="29" t="str">
        <f>IF(직접데이타입력!$M175=1,IF(직접데이타입력!$E175="7",직접데이타입력!$K175," ")," ")</f>
        <v xml:space="preserve"> </v>
      </c>
      <c r="I170" s="29" t="str">
        <f>IF(직접데이타입력!$M175=1,IF(직접데이타입력!$E175="8",직접데이타입력!$K175," ")," ")</f>
        <v xml:space="preserve"> </v>
      </c>
      <c r="J170" s="29" t="str">
        <f>IF(직접데이타입력!$M175=1,IF(직접데이타입력!$E175="9",직접데이타입력!$K175," ")," ")</f>
        <v xml:space="preserve"> </v>
      </c>
      <c r="K170" s="29" t="str">
        <f>IF(직접데이타입력!$M175=1,IF(직접데이타입력!$E175="10",직접데이타입력!$K175," ")," ")</f>
        <v xml:space="preserve"> </v>
      </c>
      <c r="L170" s="29" t="str">
        <f>IF(직접데이타입력!$M175=1,IF(직접데이타입력!$E175="11",직접데이타입력!$K175," ")," ")</f>
        <v xml:space="preserve"> </v>
      </c>
      <c r="M170" s="29" t="str">
        <f>IF(직접데이타입력!$M175=1,IF(직접데이타입력!$E175="12",직접데이타입력!$K175," ")," ")</f>
        <v xml:space="preserve"> </v>
      </c>
      <c r="N170" s="29" t="str">
        <f>IF(직접데이타입력!$M175=1,IF(직접데이타입력!$E175="13",직접데이타입력!$K175," ")," ")</f>
        <v xml:space="preserve"> </v>
      </c>
      <c r="O170" s="29" t="str">
        <f>IF(직접데이타입력!$M175=1,IF(직접데이타입력!$E175="14",직접데이타입력!$K175," ")," ")</f>
        <v xml:space="preserve"> </v>
      </c>
      <c r="P170" s="29" t="str">
        <f>IF(직접데이타입력!$M175=1,IF(직접데이타입력!$E175="15",직접데이타입력!$K175," ")," ")</f>
        <v xml:space="preserve"> </v>
      </c>
      <c r="Q170" s="29" t="str">
        <f>IF(직접데이타입력!$M175=1,IF(직접데이타입력!$E175="16",직접데이타입력!$K175," ")," ")</f>
        <v xml:space="preserve"> </v>
      </c>
      <c r="R170" s="29" t="str">
        <f>IF(직접데이타입력!$M175=1,IF(직접데이타입력!$E175="17",직접데이타입력!$K175," ")," ")</f>
        <v xml:space="preserve"> </v>
      </c>
      <c r="S170" s="29" t="str">
        <f>IF(직접데이타입력!$M175=1,IF(직접데이타입력!$E175="18",직접데이타입력!$K175," ")," ")</f>
        <v xml:space="preserve"> </v>
      </c>
      <c r="T170" s="29" t="str">
        <f>IF(직접데이타입력!$M175=1,IF(직접데이타입력!$E175="19",직접데이타입력!$K175," ")," ")</f>
        <v xml:space="preserve"> </v>
      </c>
    </row>
    <row r="171" spans="1:20" ht="11.25" customHeight="1">
      <c r="A171" s="29">
        <f t="shared" si="2"/>
        <v>170</v>
      </c>
      <c r="B171" s="29" t="str">
        <f>IF(직접데이타입력!$M176=1,IF(직접데이타입력!$E176="1",직접데이타입력!$K176," ")," ")</f>
        <v xml:space="preserve"> </v>
      </c>
      <c r="C171" s="29" t="str">
        <f>IF(직접데이타입력!$M176=1,IF(직접데이타입력!$E176="2",직접데이타입력!$K176," ")," ")</f>
        <v xml:space="preserve"> </v>
      </c>
      <c r="D171" s="29" t="str">
        <f>IF(직접데이타입력!$M176=1,IF(직접데이타입력!$E176="3",직접데이타입력!$K176," ")," ")</f>
        <v xml:space="preserve"> </v>
      </c>
      <c r="E171" s="29" t="str">
        <f>IF(직접데이타입력!$M176=1,IF(직접데이타입력!$E176="4",직접데이타입력!$K176," ")," ")</f>
        <v xml:space="preserve"> </v>
      </c>
      <c r="F171" s="29" t="str">
        <f>IF(직접데이타입력!$M176=1,IF(직접데이타입력!$E176="5",직접데이타입력!$K176," ")," ")</f>
        <v xml:space="preserve"> </v>
      </c>
      <c r="G171" s="29" t="str">
        <f>IF(직접데이타입력!$M176=1,IF(직접데이타입력!$E176="6",직접데이타입력!$K176," ")," ")</f>
        <v xml:space="preserve"> </v>
      </c>
      <c r="H171" s="29" t="str">
        <f>IF(직접데이타입력!$M176=1,IF(직접데이타입력!$E176="7",직접데이타입력!$K176," ")," ")</f>
        <v xml:space="preserve"> </v>
      </c>
      <c r="I171" s="29" t="str">
        <f>IF(직접데이타입력!$M176=1,IF(직접데이타입력!$E176="8",직접데이타입력!$K176," ")," ")</f>
        <v xml:space="preserve"> </v>
      </c>
      <c r="J171" s="29" t="str">
        <f>IF(직접데이타입력!$M176=1,IF(직접데이타입력!$E176="9",직접데이타입력!$K176," ")," ")</f>
        <v xml:space="preserve"> </v>
      </c>
      <c r="K171" s="29" t="str">
        <f>IF(직접데이타입력!$M176=1,IF(직접데이타입력!$E176="10",직접데이타입력!$K176," ")," ")</f>
        <v xml:space="preserve"> </v>
      </c>
      <c r="L171" s="29" t="str">
        <f>IF(직접데이타입력!$M176=1,IF(직접데이타입력!$E176="11",직접데이타입력!$K176," ")," ")</f>
        <v xml:space="preserve"> </v>
      </c>
      <c r="M171" s="29" t="str">
        <f>IF(직접데이타입력!$M176=1,IF(직접데이타입력!$E176="12",직접데이타입력!$K176," ")," ")</f>
        <v xml:space="preserve"> </v>
      </c>
      <c r="N171" s="29" t="str">
        <f>IF(직접데이타입력!$M176=1,IF(직접데이타입력!$E176="13",직접데이타입력!$K176," ")," ")</f>
        <v xml:space="preserve"> </v>
      </c>
      <c r="O171" s="29" t="str">
        <f>IF(직접데이타입력!$M176=1,IF(직접데이타입력!$E176="14",직접데이타입력!$K176," ")," ")</f>
        <v xml:space="preserve"> </v>
      </c>
      <c r="P171" s="29" t="str">
        <f>IF(직접데이타입력!$M176=1,IF(직접데이타입력!$E176="15",직접데이타입력!$K176," ")," ")</f>
        <v xml:space="preserve"> </v>
      </c>
      <c r="Q171" s="29" t="str">
        <f>IF(직접데이타입력!$M176=1,IF(직접데이타입력!$E176="16",직접데이타입력!$K176," ")," ")</f>
        <v xml:space="preserve"> </v>
      </c>
      <c r="R171" s="29" t="str">
        <f>IF(직접데이타입력!$M176=1,IF(직접데이타입력!$E176="17",직접데이타입력!$K176," ")," ")</f>
        <v xml:space="preserve"> </v>
      </c>
      <c r="S171" s="29" t="str">
        <f>IF(직접데이타입력!$M176=1,IF(직접데이타입력!$E176="18",직접데이타입력!$K176," ")," ")</f>
        <v xml:space="preserve"> </v>
      </c>
      <c r="T171" s="29" t="str">
        <f>IF(직접데이타입력!$M176=1,IF(직접데이타입력!$E176="19",직접데이타입력!$K176," ")," ")</f>
        <v xml:space="preserve"> </v>
      </c>
    </row>
    <row r="172" spans="1:20" ht="11.25" customHeight="1">
      <c r="A172" s="29">
        <f t="shared" si="2"/>
        <v>171</v>
      </c>
      <c r="B172" s="29" t="str">
        <f>IF(직접데이타입력!$M177=1,IF(직접데이타입력!$E177="1",직접데이타입력!$K177," ")," ")</f>
        <v xml:space="preserve"> </v>
      </c>
      <c r="C172" s="29" t="str">
        <f>IF(직접데이타입력!$M177=1,IF(직접데이타입력!$E177="2",직접데이타입력!$K177," ")," ")</f>
        <v xml:space="preserve"> </v>
      </c>
      <c r="D172" s="29" t="str">
        <f>IF(직접데이타입력!$M177=1,IF(직접데이타입력!$E177="3",직접데이타입력!$K177," ")," ")</f>
        <v xml:space="preserve"> </v>
      </c>
      <c r="E172" s="29" t="str">
        <f>IF(직접데이타입력!$M177=1,IF(직접데이타입력!$E177="4",직접데이타입력!$K177," ")," ")</f>
        <v xml:space="preserve"> </v>
      </c>
      <c r="F172" s="29" t="str">
        <f>IF(직접데이타입력!$M177=1,IF(직접데이타입력!$E177="5",직접데이타입력!$K177," ")," ")</f>
        <v xml:space="preserve"> </v>
      </c>
      <c r="G172" s="29" t="str">
        <f>IF(직접데이타입력!$M177=1,IF(직접데이타입력!$E177="6",직접데이타입력!$K177," ")," ")</f>
        <v xml:space="preserve"> </v>
      </c>
      <c r="H172" s="29" t="str">
        <f>IF(직접데이타입력!$M177=1,IF(직접데이타입력!$E177="7",직접데이타입력!$K177," ")," ")</f>
        <v xml:space="preserve"> </v>
      </c>
      <c r="I172" s="29" t="str">
        <f>IF(직접데이타입력!$M177=1,IF(직접데이타입력!$E177="8",직접데이타입력!$K177," ")," ")</f>
        <v xml:space="preserve"> </v>
      </c>
      <c r="J172" s="29" t="str">
        <f>IF(직접데이타입력!$M177=1,IF(직접데이타입력!$E177="9",직접데이타입력!$K177," ")," ")</f>
        <v xml:space="preserve"> </v>
      </c>
      <c r="K172" s="29" t="str">
        <f>IF(직접데이타입력!$M177=1,IF(직접데이타입력!$E177="10",직접데이타입력!$K177," ")," ")</f>
        <v xml:space="preserve"> </v>
      </c>
      <c r="L172" s="29" t="str">
        <f>IF(직접데이타입력!$M177=1,IF(직접데이타입력!$E177="11",직접데이타입력!$K177," ")," ")</f>
        <v xml:space="preserve"> </v>
      </c>
      <c r="M172" s="29" t="str">
        <f>IF(직접데이타입력!$M177=1,IF(직접데이타입력!$E177="12",직접데이타입력!$K177," ")," ")</f>
        <v xml:space="preserve"> </v>
      </c>
      <c r="N172" s="29" t="str">
        <f>IF(직접데이타입력!$M177=1,IF(직접데이타입력!$E177="13",직접데이타입력!$K177," ")," ")</f>
        <v xml:space="preserve"> </v>
      </c>
      <c r="O172" s="29" t="str">
        <f>IF(직접데이타입력!$M177=1,IF(직접데이타입력!$E177="14",직접데이타입력!$K177," ")," ")</f>
        <v xml:space="preserve"> </v>
      </c>
      <c r="P172" s="29" t="str">
        <f>IF(직접데이타입력!$M177=1,IF(직접데이타입력!$E177="15",직접데이타입력!$K177," ")," ")</f>
        <v xml:space="preserve"> </v>
      </c>
      <c r="Q172" s="29" t="str">
        <f>IF(직접데이타입력!$M177=1,IF(직접데이타입력!$E177="16",직접데이타입력!$K177," ")," ")</f>
        <v xml:space="preserve"> </v>
      </c>
      <c r="R172" s="29" t="str">
        <f>IF(직접데이타입력!$M177=1,IF(직접데이타입력!$E177="17",직접데이타입력!$K177," ")," ")</f>
        <v xml:space="preserve"> </v>
      </c>
      <c r="S172" s="29" t="str">
        <f>IF(직접데이타입력!$M177=1,IF(직접데이타입력!$E177="18",직접데이타입력!$K177," ")," ")</f>
        <v xml:space="preserve"> </v>
      </c>
      <c r="T172" s="29" t="str">
        <f>IF(직접데이타입력!$M177=1,IF(직접데이타입력!$E177="19",직접데이타입력!$K177," ")," ")</f>
        <v xml:space="preserve"> </v>
      </c>
    </row>
    <row r="173" spans="1:20" ht="11.25" customHeight="1">
      <c r="A173" s="29">
        <f t="shared" si="2"/>
        <v>172</v>
      </c>
      <c r="B173" s="29" t="str">
        <f>IF(직접데이타입력!$M178=1,IF(직접데이타입력!$E178="1",직접데이타입력!$K178," ")," ")</f>
        <v xml:space="preserve"> </v>
      </c>
      <c r="C173" s="29" t="str">
        <f>IF(직접데이타입력!$M178=1,IF(직접데이타입력!$E178="2",직접데이타입력!$K178," ")," ")</f>
        <v xml:space="preserve"> </v>
      </c>
      <c r="D173" s="29" t="str">
        <f>IF(직접데이타입력!$M178=1,IF(직접데이타입력!$E178="3",직접데이타입력!$K178," ")," ")</f>
        <v xml:space="preserve"> </v>
      </c>
      <c r="E173" s="29" t="str">
        <f>IF(직접데이타입력!$M178=1,IF(직접데이타입력!$E178="4",직접데이타입력!$K178," ")," ")</f>
        <v xml:space="preserve"> </v>
      </c>
      <c r="F173" s="29" t="str">
        <f>IF(직접데이타입력!$M178=1,IF(직접데이타입력!$E178="5",직접데이타입력!$K178," ")," ")</f>
        <v xml:space="preserve"> </v>
      </c>
      <c r="G173" s="29" t="str">
        <f>IF(직접데이타입력!$M178=1,IF(직접데이타입력!$E178="6",직접데이타입력!$K178," ")," ")</f>
        <v xml:space="preserve"> </v>
      </c>
      <c r="H173" s="29" t="str">
        <f>IF(직접데이타입력!$M178=1,IF(직접데이타입력!$E178="7",직접데이타입력!$K178," ")," ")</f>
        <v xml:space="preserve"> </v>
      </c>
      <c r="I173" s="29" t="str">
        <f>IF(직접데이타입력!$M178=1,IF(직접데이타입력!$E178="8",직접데이타입력!$K178," ")," ")</f>
        <v xml:space="preserve"> </v>
      </c>
      <c r="J173" s="29" t="str">
        <f>IF(직접데이타입력!$M178=1,IF(직접데이타입력!$E178="9",직접데이타입력!$K178," ")," ")</f>
        <v xml:space="preserve"> </v>
      </c>
      <c r="K173" s="29" t="str">
        <f>IF(직접데이타입력!$M178=1,IF(직접데이타입력!$E178="10",직접데이타입력!$K178," ")," ")</f>
        <v xml:space="preserve"> </v>
      </c>
      <c r="L173" s="29" t="str">
        <f>IF(직접데이타입력!$M178=1,IF(직접데이타입력!$E178="11",직접데이타입력!$K178," ")," ")</f>
        <v xml:space="preserve"> </v>
      </c>
      <c r="M173" s="29" t="str">
        <f>IF(직접데이타입력!$M178=1,IF(직접데이타입력!$E178="12",직접데이타입력!$K178," ")," ")</f>
        <v xml:space="preserve"> </v>
      </c>
      <c r="N173" s="29" t="str">
        <f>IF(직접데이타입력!$M178=1,IF(직접데이타입력!$E178="13",직접데이타입력!$K178," ")," ")</f>
        <v xml:space="preserve"> </v>
      </c>
      <c r="O173" s="29" t="str">
        <f>IF(직접데이타입력!$M178=1,IF(직접데이타입력!$E178="14",직접데이타입력!$K178," ")," ")</f>
        <v xml:space="preserve"> </v>
      </c>
      <c r="P173" s="29" t="str">
        <f>IF(직접데이타입력!$M178=1,IF(직접데이타입력!$E178="15",직접데이타입력!$K178," ")," ")</f>
        <v xml:space="preserve"> </v>
      </c>
      <c r="Q173" s="29" t="str">
        <f>IF(직접데이타입력!$M178=1,IF(직접데이타입력!$E178="16",직접데이타입력!$K178," ")," ")</f>
        <v xml:space="preserve"> </v>
      </c>
      <c r="R173" s="29" t="str">
        <f>IF(직접데이타입력!$M178=1,IF(직접데이타입력!$E178="17",직접데이타입력!$K178," ")," ")</f>
        <v xml:space="preserve"> </v>
      </c>
      <c r="S173" s="29" t="str">
        <f>IF(직접데이타입력!$M178=1,IF(직접데이타입력!$E178="18",직접데이타입력!$K178," ")," ")</f>
        <v xml:space="preserve"> </v>
      </c>
      <c r="T173" s="29" t="str">
        <f>IF(직접데이타입력!$M178=1,IF(직접데이타입력!$E178="19",직접데이타입력!$K178," ")," ")</f>
        <v xml:space="preserve"> </v>
      </c>
    </row>
    <row r="174" spans="1:20" ht="11.25" customHeight="1">
      <c r="A174" s="29">
        <f t="shared" si="2"/>
        <v>173</v>
      </c>
      <c r="B174" s="29" t="str">
        <f>IF(직접데이타입력!$M179=1,IF(직접데이타입력!$E179="1",직접데이타입력!$K179," ")," ")</f>
        <v xml:space="preserve"> </v>
      </c>
      <c r="C174" s="29" t="str">
        <f>IF(직접데이타입력!$M179=1,IF(직접데이타입력!$E179="2",직접데이타입력!$K179," ")," ")</f>
        <v xml:space="preserve"> </v>
      </c>
      <c r="D174" s="29" t="str">
        <f>IF(직접데이타입력!$M179=1,IF(직접데이타입력!$E179="3",직접데이타입력!$K179," ")," ")</f>
        <v xml:space="preserve"> </v>
      </c>
      <c r="E174" s="29" t="str">
        <f>IF(직접데이타입력!$M179=1,IF(직접데이타입력!$E179="4",직접데이타입력!$K179," ")," ")</f>
        <v xml:space="preserve"> </v>
      </c>
      <c r="F174" s="29" t="str">
        <f>IF(직접데이타입력!$M179=1,IF(직접데이타입력!$E179="5",직접데이타입력!$K179," ")," ")</f>
        <v xml:space="preserve"> </v>
      </c>
      <c r="G174" s="29" t="str">
        <f>IF(직접데이타입력!$M179=1,IF(직접데이타입력!$E179="6",직접데이타입력!$K179," ")," ")</f>
        <v xml:space="preserve"> </v>
      </c>
      <c r="H174" s="29" t="str">
        <f>IF(직접데이타입력!$M179=1,IF(직접데이타입력!$E179="7",직접데이타입력!$K179," ")," ")</f>
        <v xml:space="preserve"> </v>
      </c>
      <c r="I174" s="29" t="str">
        <f>IF(직접데이타입력!$M179=1,IF(직접데이타입력!$E179="8",직접데이타입력!$K179," ")," ")</f>
        <v xml:space="preserve"> </v>
      </c>
      <c r="J174" s="29" t="str">
        <f>IF(직접데이타입력!$M179=1,IF(직접데이타입력!$E179="9",직접데이타입력!$K179," ")," ")</f>
        <v xml:space="preserve"> </v>
      </c>
      <c r="K174" s="29" t="str">
        <f>IF(직접데이타입력!$M179=1,IF(직접데이타입력!$E179="10",직접데이타입력!$K179," ")," ")</f>
        <v xml:space="preserve"> </v>
      </c>
      <c r="L174" s="29" t="str">
        <f>IF(직접데이타입력!$M179=1,IF(직접데이타입력!$E179="11",직접데이타입력!$K179," ")," ")</f>
        <v xml:space="preserve"> </v>
      </c>
      <c r="M174" s="29" t="str">
        <f>IF(직접데이타입력!$M179=1,IF(직접데이타입력!$E179="12",직접데이타입력!$K179," ")," ")</f>
        <v xml:space="preserve"> </v>
      </c>
      <c r="N174" s="29" t="str">
        <f>IF(직접데이타입력!$M179=1,IF(직접데이타입력!$E179="13",직접데이타입력!$K179," ")," ")</f>
        <v xml:space="preserve"> </v>
      </c>
      <c r="O174" s="29" t="str">
        <f>IF(직접데이타입력!$M179=1,IF(직접데이타입력!$E179="14",직접데이타입력!$K179," ")," ")</f>
        <v xml:space="preserve"> </v>
      </c>
      <c r="P174" s="29" t="str">
        <f>IF(직접데이타입력!$M179=1,IF(직접데이타입력!$E179="15",직접데이타입력!$K179," ")," ")</f>
        <v xml:space="preserve"> </v>
      </c>
      <c r="Q174" s="29" t="str">
        <f>IF(직접데이타입력!$M179=1,IF(직접데이타입력!$E179="16",직접데이타입력!$K179," ")," ")</f>
        <v xml:space="preserve"> </v>
      </c>
      <c r="R174" s="29" t="str">
        <f>IF(직접데이타입력!$M179=1,IF(직접데이타입력!$E179="17",직접데이타입력!$K179," ")," ")</f>
        <v xml:space="preserve"> </v>
      </c>
      <c r="S174" s="29" t="str">
        <f>IF(직접데이타입력!$M179=1,IF(직접데이타입력!$E179="18",직접데이타입력!$K179," ")," ")</f>
        <v xml:space="preserve"> </v>
      </c>
      <c r="T174" s="29" t="str">
        <f>IF(직접데이타입력!$M179=1,IF(직접데이타입력!$E179="19",직접데이타입력!$K179," ")," ")</f>
        <v xml:space="preserve"> </v>
      </c>
    </row>
    <row r="175" spans="1:20" ht="11.25" customHeight="1">
      <c r="A175" s="29">
        <f t="shared" si="2"/>
        <v>174</v>
      </c>
      <c r="B175" s="29" t="str">
        <f>IF(직접데이타입력!$M180=1,IF(직접데이타입력!$E180="1",직접데이타입력!$K180," ")," ")</f>
        <v xml:space="preserve"> </v>
      </c>
      <c r="C175" s="29" t="str">
        <f>IF(직접데이타입력!$M180=1,IF(직접데이타입력!$E180="2",직접데이타입력!$K180," ")," ")</f>
        <v xml:space="preserve"> </v>
      </c>
      <c r="D175" s="29" t="str">
        <f>IF(직접데이타입력!$M180=1,IF(직접데이타입력!$E180="3",직접데이타입력!$K180," ")," ")</f>
        <v xml:space="preserve"> </v>
      </c>
      <c r="E175" s="29" t="str">
        <f>IF(직접데이타입력!$M180=1,IF(직접데이타입력!$E180="4",직접데이타입력!$K180," ")," ")</f>
        <v xml:space="preserve"> </v>
      </c>
      <c r="F175" s="29" t="str">
        <f>IF(직접데이타입력!$M180=1,IF(직접데이타입력!$E180="5",직접데이타입력!$K180," ")," ")</f>
        <v xml:space="preserve"> </v>
      </c>
      <c r="G175" s="29" t="str">
        <f>IF(직접데이타입력!$M180=1,IF(직접데이타입력!$E180="6",직접데이타입력!$K180," ")," ")</f>
        <v xml:space="preserve"> </v>
      </c>
      <c r="H175" s="29" t="str">
        <f>IF(직접데이타입력!$M180=1,IF(직접데이타입력!$E180="7",직접데이타입력!$K180," ")," ")</f>
        <v xml:space="preserve"> </v>
      </c>
      <c r="I175" s="29" t="str">
        <f>IF(직접데이타입력!$M180=1,IF(직접데이타입력!$E180="8",직접데이타입력!$K180," ")," ")</f>
        <v xml:space="preserve"> </v>
      </c>
      <c r="J175" s="29" t="str">
        <f>IF(직접데이타입력!$M180=1,IF(직접데이타입력!$E180="9",직접데이타입력!$K180," ")," ")</f>
        <v xml:space="preserve"> </v>
      </c>
      <c r="K175" s="29" t="str">
        <f>IF(직접데이타입력!$M180=1,IF(직접데이타입력!$E180="10",직접데이타입력!$K180," ")," ")</f>
        <v xml:space="preserve"> </v>
      </c>
      <c r="L175" s="29" t="str">
        <f>IF(직접데이타입력!$M180=1,IF(직접데이타입력!$E180="11",직접데이타입력!$K180," ")," ")</f>
        <v xml:space="preserve"> </v>
      </c>
      <c r="M175" s="29" t="str">
        <f>IF(직접데이타입력!$M180=1,IF(직접데이타입력!$E180="12",직접데이타입력!$K180," ")," ")</f>
        <v xml:space="preserve"> </v>
      </c>
      <c r="N175" s="29" t="str">
        <f>IF(직접데이타입력!$M180=1,IF(직접데이타입력!$E180="13",직접데이타입력!$K180," ")," ")</f>
        <v xml:space="preserve"> </v>
      </c>
      <c r="O175" s="29" t="str">
        <f>IF(직접데이타입력!$M180=1,IF(직접데이타입력!$E180="14",직접데이타입력!$K180," ")," ")</f>
        <v xml:space="preserve"> </v>
      </c>
      <c r="P175" s="29" t="str">
        <f>IF(직접데이타입력!$M180=1,IF(직접데이타입력!$E180="15",직접데이타입력!$K180," ")," ")</f>
        <v xml:space="preserve"> </v>
      </c>
      <c r="Q175" s="29" t="str">
        <f>IF(직접데이타입력!$M180=1,IF(직접데이타입력!$E180="16",직접데이타입력!$K180," ")," ")</f>
        <v xml:space="preserve"> </v>
      </c>
      <c r="R175" s="29" t="str">
        <f>IF(직접데이타입력!$M180=1,IF(직접데이타입력!$E180="17",직접데이타입력!$K180," ")," ")</f>
        <v xml:space="preserve"> </v>
      </c>
      <c r="S175" s="29" t="str">
        <f>IF(직접데이타입력!$M180=1,IF(직접데이타입력!$E180="18",직접데이타입력!$K180," ")," ")</f>
        <v xml:space="preserve"> </v>
      </c>
      <c r="T175" s="29" t="str">
        <f>IF(직접데이타입력!$M180=1,IF(직접데이타입력!$E180="19",직접데이타입력!$K180," ")," ")</f>
        <v xml:space="preserve"> </v>
      </c>
    </row>
    <row r="176" spans="1:20" ht="11.25" customHeight="1">
      <c r="A176" s="29">
        <f t="shared" si="2"/>
        <v>175</v>
      </c>
      <c r="B176" s="29" t="str">
        <f>IF(직접데이타입력!$M181=1,IF(직접데이타입력!$E181="1",직접데이타입력!$K181," ")," ")</f>
        <v xml:space="preserve"> </v>
      </c>
      <c r="C176" s="29" t="str">
        <f>IF(직접데이타입력!$M181=1,IF(직접데이타입력!$E181="2",직접데이타입력!$K181," ")," ")</f>
        <v xml:space="preserve"> </v>
      </c>
      <c r="D176" s="29" t="str">
        <f>IF(직접데이타입력!$M181=1,IF(직접데이타입력!$E181="3",직접데이타입력!$K181," ")," ")</f>
        <v xml:space="preserve"> </v>
      </c>
      <c r="E176" s="29" t="str">
        <f>IF(직접데이타입력!$M181=1,IF(직접데이타입력!$E181="4",직접데이타입력!$K181," ")," ")</f>
        <v xml:space="preserve"> </v>
      </c>
      <c r="F176" s="29" t="str">
        <f>IF(직접데이타입력!$M181=1,IF(직접데이타입력!$E181="5",직접데이타입력!$K181," ")," ")</f>
        <v xml:space="preserve"> </v>
      </c>
      <c r="G176" s="29" t="str">
        <f>IF(직접데이타입력!$M181=1,IF(직접데이타입력!$E181="6",직접데이타입력!$K181," ")," ")</f>
        <v xml:space="preserve"> </v>
      </c>
      <c r="H176" s="29" t="str">
        <f>IF(직접데이타입력!$M181=1,IF(직접데이타입력!$E181="7",직접데이타입력!$K181," ")," ")</f>
        <v xml:space="preserve"> </v>
      </c>
      <c r="I176" s="29" t="str">
        <f>IF(직접데이타입력!$M181=1,IF(직접데이타입력!$E181="8",직접데이타입력!$K181," ")," ")</f>
        <v xml:space="preserve"> </v>
      </c>
      <c r="J176" s="29" t="str">
        <f>IF(직접데이타입력!$M181=1,IF(직접데이타입력!$E181="9",직접데이타입력!$K181," ")," ")</f>
        <v xml:space="preserve"> </v>
      </c>
      <c r="K176" s="29" t="str">
        <f>IF(직접데이타입력!$M181=1,IF(직접데이타입력!$E181="10",직접데이타입력!$K181," ")," ")</f>
        <v xml:space="preserve"> </v>
      </c>
      <c r="L176" s="29" t="str">
        <f>IF(직접데이타입력!$M181=1,IF(직접데이타입력!$E181="11",직접데이타입력!$K181," ")," ")</f>
        <v xml:space="preserve"> </v>
      </c>
      <c r="M176" s="29" t="str">
        <f>IF(직접데이타입력!$M181=1,IF(직접데이타입력!$E181="12",직접데이타입력!$K181," ")," ")</f>
        <v xml:space="preserve"> </v>
      </c>
      <c r="N176" s="29" t="str">
        <f>IF(직접데이타입력!$M181=1,IF(직접데이타입력!$E181="13",직접데이타입력!$K181," ")," ")</f>
        <v xml:space="preserve"> </v>
      </c>
      <c r="O176" s="29" t="str">
        <f>IF(직접데이타입력!$M181=1,IF(직접데이타입력!$E181="14",직접데이타입력!$K181," ")," ")</f>
        <v xml:space="preserve"> </v>
      </c>
      <c r="P176" s="29" t="str">
        <f>IF(직접데이타입력!$M181=1,IF(직접데이타입력!$E181="15",직접데이타입력!$K181," ")," ")</f>
        <v xml:space="preserve"> </v>
      </c>
      <c r="Q176" s="29" t="str">
        <f>IF(직접데이타입력!$M181=1,IF(직접데이타입력!$E181="16",직접데이타입력!$K181," ")," ")</f>
        <v xml:space="preserve"> </v>
      </c>
      <c r="R176" s="29" t="str">
        <f>IF(직접데이타입력!$M181=1,IF(직접데이타입력!$E181="17",직접데이타입력!$K181," ")," ")</f>
        <v xml:space="preserve"> </v>
      </c>
      <c r="S176" s="29" t="str">
        <f>IF(직접데이타입력!$M181=1,IF(직접데이타입력!$E181="18",직접데이타입력!$K181," ")," ")</f>
        <v xml:space="preserve"> </v>
      </c>
      <c r="T176" s="29" t="str">
        <f>IF(직접데이타입력!$M181=1,IF(직접데이타입력!$E181="19",직접데이타입력!$K181," ")," ")</f>
        <v xml:space="preserve"> </v>
      </c>
    </row>
    <row r="177" spans="1:20" ht="11.25" customHeight="1">
      <c r="A177" s="29">
        <f t="shared" si="2"/>
        <v>176</v>
      </c>
      <c r="B177" s="29" t="str">
        <f>IF(직접데이타입력!$M182=1,IF(직접데이타입력!$E182="1",직접데이타입력!$K182," ")," ")</f>
        <v xml:space="preserve"> </v>
      </c>
      <c r="C177" s="29" t="str">
        <f>IF(직접데이타입력!$M182=1,IF(직접데이타입력!$E182="2",직접데이타입력!$K182," ")," ")</f>
        <v xml:space="preserve"> </v>
      </c>
      <c r="D177" s="29" t="str">
        <f>IF(직접데이타입력!$M182=1,IF(직접데이타입력!$E182="3",직접데이타입력!$K182," ")," ")</f>
        <v xml:space="preserve"> </v>
      </c>
      <c r="E177" s="29" t="str">
        <f>IF(직접데이타입력!$M182=1,IF(직접데이타입력!$E182="4",직접데이타입력!$K182," ")," ")</f>
        <v xml:space="preserve"> </v>
      </c>
      <c r="F177" s="29" t="str">
        <f>IF(직접데이타입력!$M182=1,IF(직접데이타입력!$E182="5",직접데이타입력!$K182," ")," ")</f>
        <v xml:space="preserve"> </v>
      </c>
      <c r="G177" s="29" t="str">
        <f>IF(직접데이타입력!$M182=1,IF(직접데이타입력!$E182="6",직접데이타입력!$K182," ")," ")</f>
        <v xml:space="preserve"> </v>
      </c>
      <c r="H177" s="29" t="str">
        <f>IF(직접데이타입력!$M182=1,IF(직접데이타입력!$E182="7",직접데이타입력!$K182," ")," ")</f>
        <v xml:space="preserve"> </v>
      </c>
      <c r="I177" s="29" t="str">
        <f>IF(직접데이타입력!$M182=1,IF(직접데이타입력!$E182="8",직접데이타입력!$K182," ")," ")</f>
        <v xml:space="preserve"> </v>
      </c>
      <c r="J177" s="29" t="str">
        <f>IF(직접데이타입력!$M182=1,IF(직접데이타입력!$E182="9",직접데이타입력!$K182," ")," ")</f>
        <v xml:space="preserve"> </v>
      </c>
      <c r="K177" s="29" t="str">
        <f>IF(직접데이타입력!$M182=1,IF(직접데이타입력!$E182="10",직접데이타입력!$K182," ")," ")</f>
        <v xml:space="preserve"> </v>
      </c>
      <c r="L177" s="29" t="str">
        <f>IF(직접데이타입력!$M182=1,IF(직접데이타입력!$E182="11",직접데이타입력!$K182," ")," ")</f>
        <v xml:space="preserve"> </v>
      </c>
      <c r="M177" s="29" t="str">
        <f>IF(직접데이타입력!$M182=1,IF(직접데이타입력!$E182="12",직접데이타입력!$K182," ")," ")</f>
        <v xml:space="preserve"> </v>
      </c>
      <c r="N177" s="29" t="str">
        <f>IF(직접데이타입력!$M182=1,IF(직접데이타입력!$E182="13",직접데이타입력!$K182," ")," ")</f>
        <v xml:space="preserve"> </v>
      </c>
      <c r="O177" s="29" t="str">
        <f>IF(직접데이타입력!$M182=1,IF(직접데이타입력!$E182="14",직접데이타입력!$K182," ")," ")</f>
        <v xml:space="preserve"> </v>
      </c>
      <c r="P177" s="29" t="str">
        <f>IF(직접데이타입력!$M182=1,IF(직접데이타입력!$E182="15",직접데이타입력!$K182," ")," ")</f>
        <v xml:space="preserve"> </v>
      </c>
      <c r="Q177" s="29" t="str">
        <f>IF(직접데이타입력!$M182=1,IF(직접데이타입력!$E182="16",직접데이타입력!$K182," ")," ")</f>
        <v xml:space="preserve"> </v>
      </c>
      <c r="R177" s="29" t="str">
        <f>IF(직접데이타입력!$M182=1,IF(직접데이타입력!$E182="17",직접데이타입력!$K182," ")," ")</f>
        <v xml:space="preserve"> </v>
      </c>
      <c r="S177" s="29" t="str">
        <f>IF(직접데이타입력!$M182=1,IF(직접데이타입력!$E182="18",직접데이타입력!$K182," ")," ")</f>
        <v xml:space="preserve"> </v>
      </c>
      <c r="T177" s="29" t="str">
        <f>IF(직접데이타입력!$M182=1,IF(직접데이타입력!$E182="19",직접데이타입력!$K182," ")," ")</f>
        <v xml:space="preserve"> </v>
      </c>
    </row>
    <row r="178" spans="1:20" ht="11.25" customHeight="1">
      <c r="A178" s="29">
        <f t="shared" si="2"/>
        <v>177</v>
      </c>
      <c r="B178" s="29" t="str">
        <f>IF(직접데이타입력!$M183=1,IF(직접데이타입력!$E183="1",직접데이타입력!$K183," ")," ")</f>
        <v xml:space="preserve"> </v>
      </c>
      <c r="C178" s="29" t="str">
        <f>IF(직접데이타입력!$M183=1,IF(직접데이타입력!$E183="2",직접데이타입력!$K183," ")," ")</f>
        <v xml:space="preserve"> </v>
      </c>
      <c r="D178" s="29" t="str">
        <f>IF(직접데이타입력!$M183=1,IF(직접데이타입력!$E183="3",직접데이타입력!$K183," ")," ")</f>
        <v xml:space="preserve"> </v>
      </c>
      <c r="E178" s="29" t="str">
        <f>IF(직접데이타입력!$M183=1,IF(직접데이타입력!$E183="4",직접데이타입력!$K183," ")," ")</f>
        <v xml:space="preserve"> </v>
      </c>
      <c r="F178" s="29" t="str">
        <f>IF(직접데이타입력!$M183=1,IF(직접데이타입력!$E183="5",직접데이타입력!$K183," ")," ")</f>
        <v xml:space="preserve"> </v>
      </c>
      <c r="G178" s="29" t="str">
        <f>IF(직접데이타입력!$M183=1,IF(직접데이타입력!$E183="6",직접데이타입력!$K183," ")," ")</f>
        <v xml:space="preserve"> </v>
      </c>
      <c r="H178" s="29" t="str">
        <f>IF(직접데이타입력!$M183=1,IF(직접데이타입력!$E183="7",직접데이타입력!$K183," ")," ")</f>
        <v xml:space="preserve"> </v>
      </c>
      <c r="I178" s="29" t="str">
        <f>IF(직접데이타입력!$M183=1,IF(직접데이타입력!$E183="8",직접데이타입력!$K183," ")," ")</f>
        <v xml:space="preserve"> </v>
      </c>
      <c r="J178" s="29" t="str">
        <f>IF(직접데이타입력!$M183=1,IF(직접데이타입력!$E183="9",직접데이타입력!$K183," ")," ")</f>
        <v xml:space="preserve"> </v>
      </c>
      <c r="K178" s="29" t="str">
        <f>IF(직접데이타입력!$M183=1,IF(직접데이타입력!$E183="10",직접데이타입력!$K183," ")," ")</f>
        <v xml:space="preserve"> </v>
      </c>
      <c r="L178" s="29" t="str">
        <f>IF(직접데이타입력!$M183=1,IF(직접데이타입력!$E183="11",직접데이타입력!$K183," ")," ")</f>
        <v xml:space="preserve"> </v>
      </c>
      <c r="M178" s="29" t="str">
        <f>IF(직접데이타입력!$M183=1,IF(직접데이타입력!$E183="12",직접데이타입력!$K183," ")," ")</f>
        <v xml:space="preserve"> </v>
      </c>
      <c r="N178" s="29" t="str">
        <f>IF(직접데이타입력!$M183=1,IF(직접데이타입력!$E183="13",직접데이타입력!$K183," ")," ")</f>
        <v xml:space="preserve"> </v>
      </c>
      <c r="O178" s="29" t="str">
        <f>IF(직접데이타입력!$M183=1,IF(직접데이타입력!$E183="14",직접데이타입력!$K183," ")," ")</f>
        <v xml:space="preserve"> </v>
      </c>
      <c r="P178" s="29" t="str">
        <f>IF(직접데이타입력!$M183=1,IF(직접데이타입력!$E183="15",직접데이타입력!$K183," ")," ")</f>
        <v xml:space="preserve"> </v>
      </c>
      <c r="Q178" s="29" t="str">
        <f>IF(직접데이타입력!$M183=1,IF(직접데이타입력!$E183="16",직접데이타입력!$K183," ")," ")</f>
        <v xml:space="preserve"> </v>
      </c>
      <c r="R178" s="29" t="str">
        <f>IF(직접데이타입력!$M183=1,IF(직접데이타입력!$E183="17",직접데이타입력!$K183," ")," ")</f>
        <v xml:space="preserve"> </v>
      </c>
      <c r="S178" s="29" t="str">
        <f>IF(직접데이타입력!$M183=1,IF(직접데이타입력!$E183="18",직접데이타입력!$K183," ")," ")</f>
        <v xml:space="preserve"> </v>
      </c>
      <c r="T178" s="29" t="str">
        <f>IF(직접데이타입력!$M183=1,IF(직접데이타입력!$E183="19",직접데이타입력!$K183," ")," ")</f>
        <v xml:space="preserve"> </v>
      </c>
    </row>
    <row r="179" spans="1:20" ht="11.25" customHeight="1">
      <c r="A179" s="29">
        <f t="shared" si="2"/>
        <v>178</v>
      </c>
      <c r="B179" s="29" t="str">
        <f>IF(직접데이타입력!$M184=1,IF(직접데이타입력!$E184="1",직접데이타입력!$K184," ")," ")</f>
        <v xml:space="preserve"> </v>
      </c>
      <c r="C179" s="29" t="str">
        <f>IF(직접데이타입력!$M184=1,IF(직접데이타입력!$E184="2",직접데이타입력!$K184," ")," ")</f>
        <v xml:space="preserve"> </v>
      </c>
      <c r="D179" s="29" t="str">
        <f>IF(직접데이타입력!$M184=1,IF(직접데이타입력!$E184="3",직접데이타입력!$K184," ")," ")</f>
        <v xml:space="preserve"> </v>
      </c>
      <c r="E179" s="29" t="str">
        <f>IF(직접데이타입력!$M184=1,IF(직접데이타입력!$E184="4",직접데이타입력!$K184," ")," ")</f>
        <v xml:space="preserve"> </v>
      </c>
      <c r="F179" s="29" t="str">
        <f>IF(직접데이타입력!$M184=1,IF(직접데이타입력!$E184="5",직접데이타입력!$K184," ")," ")</f>
        <v xml:space="preserve"> </v>
      </c>
      <c r="G179" s="29" t="str">
        <f>IF(직접데이타입력!$M184=1,IF(직접데이타입력!$E184="6",직접데이타입력!$K184," ")," ")</f>
        <v xml:space="preserve"> </v>
      </c>
      <c r="H179" s="29" t="str">
        <f>IF(직접데이타입력!$M184=1,IF(직접데이타입력!$E184="7",직접데이타입력!$K184," ")," ")</f>
        <v xml:space="preserve"> </v>
      </c>
      <c r="I179" s="29" t="str">
        <f>IF(직접데이타입력!$M184=1,IF(직접데이타입력!$E184="8",직접데이타입력!$K184," ")," ")</f>
        <v xml:space="preserve"> </v>
      </c>
      <c r="J179" s="29" t="str">
        <f>IF(직접데이타입력!$M184=1,IF(직접데이타입력!$E184="9",직접데이타입력!$K184," ")," ")</f>
        <v xml:space="preserve"> </v>
      </c>
      <c r="K179" s="29" t="str">
        <f>IF(직접데이타입력!$M184=1,IF(직접데이타입력!$E184="10",직접데이타입력!$K184," ")," ")</f>
        <v xml:space="preserve"> </v>
      </c>
      <c r="L179" s="29" t="str">
        <f>IF(직접데이타입력!$M184=1,IF(직접데이타입력!$E184="11",직접데이타입력!$K184," ")," ")</f>
        <v xml:space="preserve"> </v>
      </c>
      <c r="M179" s="29" t="str">
        <f>IF(직접데이타입력!$M184=1,IF(직접데이타입력!$E184="12",직접데이타입력!$K184," ")," ")</f>
        <v xml:space="preserve"> </v>
      </c>
      <c r="N179" s="29" t="str">
        <f>IF(직접데이타입력!$M184=1,IF(직접데이타입력!$E184="13",직접데이타입력!$K184," ")," ")</f>
        <v xml:space="preserve"> </v>
      </c>
      <c r="O179" s="29" t="str">
        <f>IF(직접데이타입력!$M184=1,IF(직접데이타입력!$E184="14",직접데이타입력!$K184," ")," ")</f>
        <v xml:space="preserve"> </v>
      </c>
      <c r="P179" s="29" t="str">
        <f>IF(직접데이타입력!$M184=1,IF(직접데이타입력!$E184="15",직접데이타입력!$K184," ")," ")</f>
        <v xml:space="preserve"> </v>
      </c>
      <c r="Q179" s="29" t="str">
        <f>IF(직접데이타입력!$M184=1,IF(직접데이타입력!$E184="16",직접데이타입력!$K184," ")," ")</f>
        <v xml:space="preserve"> </v>
      </c>
      <c r="R179" s="29" t="str">
        <f>IF(직접데이타입력!$M184=1,IF(직접데이타입력!$E184="17",직접데이타입력!$K184," ")," ")</f>
        <v xml:space="preserve"> </v>
      </c>
      <c r="S179" s="29" t="str">
        <f>IF(직접데이타입력!$M184=1,IF(직접데이타입력!$E184="18",직접데이타입력!$K184," ")," ")</f>
        <v xml:space="preserve"> </v>
      </c>
      <c r="T179" s="29" t="str">
        <f>IF(직접데이타입력!$M184=1,IF(직접데이타입력!$E184="19",직접데이타입력!$K184," ")," ")</f>
        <v xml:space="preserve"> </v>
      </c>
    </row>
    <row r="180" spans="1:20" ht="11.25" customHeight="1">
      <c r="A180" s="29">
        <f t="shared" si="2"/>
        <v>179</v>
      </c>
      <c r="B180" s="29" t="str">
        <f>IF(직접데이타입력!$M185=1,IF(직접데이타입력!$E185="1",직접데이타입력!$K185," ")," ")</f>
        <v xml:space="preserve"> </v>
      </c>
      <c r="C180" s="29" t="str">
        <f>IF(직접데이타입력!$M185=1,IF(직접데이타입력!$E185="2",직접데이타입력!$K185," ")," ")</f>
        <v xml:space="preserve"> </v>
      </c>
      <c r="D180" s="29" t="str">
        <f>IF(직접데이타입력!$M185=1,IF(직접데이타입력!$E185="3",직접데이타입력!$K185," ")," ")</f>
        <v xml:space="preserve"> </v>
      </c>
      <c r="E180" s="29" t="str">
        <f>IF(직접데이타입력!$M185=1,IF(직접데이타입력!$E185="4",직접데이타입력!$K185," ")," ")</f>
        <v xml:space="preserve"> </v>
      </c>
      <c r="F180" s="29" t="str">
        <f>IF(직접데이타입력!$M185=1,IF(직접데이타입력!$E185="5",직접데이타입력!$K185," ")," ")</f>
        <v xml:space="preserve"> </v>
      </c>
      <c r="G180" s="29" t="str">
        <f>IF(직접데이타입력!$M185=1,IF(직접데이타입력!$E185="6",직접데이타입력!$K185," ")," ")</f>
        <v xml:space="preserve"> </v>
      </c>
      <c r="H180" s="29" t="str">
        <f>IF(직접데이타입력!$M185=1,IF(직접데이타입력!$E185="7",직접데이타입력!$K185," ")," ")</f>
        <v xml:space="preserve"> </v>
      </c>
      <c r="I180" s="29" t="str">
        <f>IF(직접데이타입력!$M185=1,IF(직접데이타입력!$E185="8",직접데이타입력!$K185," ")," ")</f>
        <v xml:space="preserve"> </v>
      </c>
      <c r="J180" s="29" t="str">
        <f>IF(직접데이타입력!$M185=1,IF(직접데이타입력!$E185="9",직접데이타입력!$K185," ")," ")</f>
        <v xml:space="preserve"> </v>
      </c>
      <c r="K180" s="29" t="str">
        <f>IF(직접데이타입력!$M185=1,IF(직접데이타입력!$E185="10",직접데이타입력!$K185," ")," ")</f>
        <v xml:space="preserve"> </v>
      </c>
      <c r="L180" s="29" t="str">
        <f>IF(직접데이타입력!$M185=1,IF(직접데이타입력!$E185="11",직접데이타입력!$K185," ")," ")</f>
        <v xml:space="preserve"> </v>
      </c>
      <c r="M180" s="29" t="str">
        <f>IF(직접데이타입력!$M185=1,IF(직접데이타입력!$E185="12",직접데이타입력!$K185," ")," ")</f>
        <v xml:space="preserve"> </v>
      </c>
      <c r="N180" s="29" t="str">
        <f>IF(직접데이타입력!$M185=1,IF(직접데이타입력!$E185="13",직접데이타입력!$K185," ")," ")</f>
        <v xml:space="preserve"> </v>
      </c>
      <c r="O180" s="29" t="str">
        <f>IF(직접데이타입력!$M185=1,IF(직접데이타입력!$E185="14",직접데이타입력!$K185," ")," ")</f>
        <v xml:space="preserve"> </v>
      </c>
      <c r="P180" s="29" t="str">
        <f>IF(직접데이타입력!$M185=1,IF(직접데이타입력!$E185="15",직접데이타입력!$K185," ")," ")</f>
        <v xml:space="preserve"> </v>
      </c>
      <c r="Q180" s="29" t="str">
        <f>IF(직접데이타입력!$M185=1,IF(직접데이타입력!$E185="16",직접데이타입력!$K185," ")," ")</f>
        <v xml:space="preserve"> </v>
      </c>
      <c r="R180" s="29" t="str">
        <f>IF(직접데이타입력!$M185=1,IF(직접데이타입력!$E185="17",직접데이타입력!$K185," ")," ")</f>
        <v xml:space="preserve"> </v>
      </c>
      <c r="S180" s="29" t="str">
        <f>IF(직접데이타입력!$M185=1,IF(직접데이타입력!$E185="18",직접데이타입력!$K185," ")," ")</f>
        <v xml:space="preserve"> </v>
      </c>
      <c r="T180" s="29" t="str">
        <f>IF(직접데이타입력!$M185=1,IF(직접데이타입력!$E185="19",직접데이타입력!$K185," ")," ")</f>
        <v xml:space="preserve"> </v>
      </c>
    </row>
    <row r="181" spans="1:20" ht="11.25" customHeight="1">
      <c r="A181" s="29">
        <f t="shared" si="2"/>
        <v>180</v>
      </c>
      <c r="B181" s="29" t="str">
        <f>IF(직접데이타입력!$M186=1,IF(직접데이타입력!$E186="1",직접데이타입력!$K186," ")," ")</f>
        <v xml:space="preserve"> </v>
      </c>
      <c r="C181" s="29" t="str">
        <f>IF(직접데이타입력!$M186=1,IF(직접데이타입력!$E186="2",직접데이타입력!$K186," ")," ")</f>
        <v xml:space="preserve"> </v>
      </c>
      <c r="D181" s="29" t="str">
        <f>IF(직접데이타입력!$M186=1,IF(직접데이타입력!$E186="3",직접데이타입력!$K186," ")," ")</f>
        <v xml:space="preserve"> </v>
      </c>
      <c r="E181" s="29" t="str">
        <f>IF(직접데이타입력!$M186=1,IF(직접데이타입력!$E186="4",직접데이타입력!$K186," ")," ")</f>
        <v xml:space="preserve"> </v>
      </c>
      <c r="F181" s="29" t="str">
        <f>IF(직접데이타입력!$M186=1,IF(직접데이타입력!$E186="5",직접데이타입력!$K186," ")," ")</f>
        <v xml:space="preserve"> </v>
      </c>
      <c r="G181" s="29" t="str">
        <f>IF(직접데이타입력!$M186=1,IF(직접데이타입력!$E186="6",직접데이타입력!$K186," ")," ")</f>
        <v xml:space="preserve"> </v>
      </c>
      <c r="H181" s="29" t="str">
        <f>IF(직접데이타입력!$M186=1,IF(직접데이타입력!$E186="7",직접데이타입력!$K186," ")," ")</f>
        <v xml:space="preserve"> </v>
      </c>
      <c r="I181" s="29" t="str">
        <f>IF(직접데이타입력!$M186=1,IF(직접데이타입력!$E186="8",직접데이타입력!$K186," ")," ")</f>
        <v xml:space="preserve"> </v>
      </c>
      <c r="J181" s="29" t="str">
        <f>IF(직접데이타입력!$M186=1,IF(직접데이타입력!$E186="9",직접데이타입력!$K186," ")," ")</f>
        <v xml:space="preserve"> </v>
      </c>
      <c r="K181" s="29" t="str">
        <f>IF(직접데이타입력!$M186=1,IF(직접데이타입력!$E186="10",직접데이타입력!$K186," ")," ")</f>
        <v xml:space="preserve"> </v>
      </c>
      <c r="L181" s="29" t="str">
        <f>IF(직접데이타입력!$M186=1,IF(직접데이타입력!$E186="11",직접데이타입력!$K186," ")," ")</f>
        <v xml:space="preserve"> </v>
      </c>
      <c r="M181" s="29" t="str">
        <f>IF(직접데이타입력!$M186=1,IF(직접데이타입력!$E186="12",직접데이타입력!$K186," ")," ")</f>
        <v xml:space="preserve"> </v>
      </c>
      <c r="N181" s="29" t="str">
        <f>IF(직접데이타입력!$M186=1,IF(직접데이타입력!$E186="13",직접데이타입력!$K186," ")," ")</f>
        <v xml:space="preserve"> </v>
      </c>
      <c r="O181" s="29" t="str">
        <f>IF(직접데이타입력!$M186=1,IF(직접데이타입력!$E186="14",직접데이타입력!$K186," ")," ")</f>
        <v xml:space="preserve"> </v>
      </c>
      <c r="P181" s="29" t="str">
        <f>IF(직접데이타입력!$M186=1,IF(직접데이타입력!$E186="15",직접데이타입력!$K186," ")," ")</f>
        <v xml:space="preserve"> </v>
      </c>
      <c r="Q181" s="29" t="str">
        <f>IF(직접데이타입력!$M186=1,IF(직접데이타입력!$E186="16",직접데이타입력!$K186," ")," ")</f>
        <v xml:space="preserve"> </v>
      </c>
      <c r="R181" s="29" t="str">
        <f>IF(직접데이타입력!$M186=1,IF(직접데이타입력!$E186="17",직접데이타입력!$K186," ")," ")</f>
        <v xml:space="preserve"> </v>
      </c>
      <c r="S181" s="29" t="str">
        <f>IF(직접데이타입력!$M186=1,IF(직접데이타입력!$E186="18",직접데이타입력!$K186," ")," ")</f>
        <v xml:space="preserve"> </v>
      </c>
      <c r="T181" s="29" t="str">
        <f>IF(직접데이타입력!$M186=1,IF(직접데이타입력!$E186="19",직접데이타입력!$K186," ")," ")</f>
        <v xml:space="preserve"> </v>
      </c>
    </row>
    <row r="182" spans="1:20" ht="11.25" customHeight="1">
      <c r="A182" s="29">
        <f t="shared" si="2"/>
        <v>181</v>
      </c>
      <c r="B182" s="29" t="str">
        <f>IF(직접데이타입력!$M187=1,IF(직접데이타입력!$E187="1",직접데이타입력!$K187," ")," ")</f>
        <v xml:space="preserve"> </v>
      </c>
      <c r="C182" s="29" t="str">
        <f>IF(직접데이타입력!$M187=1,IF(직접데이타입력!$E187="2",직접데이타입력!$K187," ")," ")</f>
        <v xml:space="preserve"> </v>
      </c>
      <c r="D182" s="29" t="str">
        <f>IF(직접데이타입력!$M187=1,IF(직접데이타입력!$E187="3",직접데이타입력!$K187," ")," ")</f>
        <v xml:space="preserve"> </v>
      </c>
      <c r="E182" s="29" t="str">
        <f>IF(직접데이타입력!$M187=1,IF(직접데이타입력!$E187="4",직접데이타입력!$K187," ")," ")</f>
        <v xml:space="preserve"> </v>
      </c>
      <c r="F182" s="29" t="str">
        <f>IF(직접데이타입력!$M187=1,IF(직접데이타입력!$E187="5",직접데이타입력!$K187," ")," ")</f>
        <v xml:space="preserve"> </v>
      </c>
      <c r="G182" s="29" t="str">
        <f>IF(직접데이타입력!$M187=1,IF(직접데이타입력!$E187="6",직접데이타입력!$K187," ")," ")</f>
        <v xml:space="preserve"> </v>
      </c>
      <c r="H182" s="29" t="str">
        <f>IF(직접데이타입력!$M187=1,IF(직접데이타입력!$E187="7",직접데이타입력!$K187," ")," ")</f>
        <v xml:space="preserve"> </v>
      </c>
      <c r="I182" s="29" t="str">
        <f>IF(직접데이타입력!$M187=1,IF(직접데이타입력!$E187="8",직접데이타입력!$K187," ")," ")</f>
        <v xml:space="preserve"> </v>
      </c>
      <c r="J182" s="29" t="str">
        <f>IF(직접데이타입력!$M187=1,IF(직접데이타입력!$E187="9",직접데이타입력!$K187," ")," ")</f>
        <v xml:space="preserve"> </v>
      </c>
      <c r="K182" s="29" t="str">
        <f>IF(직접데이타입력!$M187=1,IF(직접데이타입력!$E187="10",직접데이타입력!$K187," ")," ")</f>
        <v xml:space="preserve"> </v>
      </c>
      <c r="L182" s="29" t="str">
        <f>IF(직접데이타입력!$M187=1,IF(직접데이타입력!$E187="11",직접데이타입력!$K187," ")," ")</f>
        <v xml:space="preserve"> </v>
      </c>
      <c r="M182" s="29" t="str">
        <f>IF(직접데이타입력!$M187=1,IF(직접데이타입력!$E187="12",직접데이타입력!$K187," ")," ")</f>
        <v xml:space="preserve"> </v>
      </c>
      <c r="N182" s="29" t="str">
        <f>IF(직접데이타입력!$M187=1,IF(직접데이타입력!$E187="13",직접데이타입력!$K187," ")," ")</f>
        <v xml:space="preserve"> </v>
      </c>
      <c r="O182" s="29" t="str">
        <f>IF(직접데이타입력!$M187=1,IF(직접데이타입력!$E187="14",직접데이타입력!$K187," ")," ")</f>
        <v xml:space="preserve"> </v>
      </c>
      <c r="P182" s="29" t="str">
        <f>IF(직접데이타입력!$M187=1,IF(직접데이타입력!$E187="15",직접데이타입력!$K187," ")," ")</f>
        <v xml:space="preserve"> </v>
      </c>
      <c r="Q182" s="29" t="str">
        <f>IF(직접데이타입력!$M187=1,IF(직접데이타입력!$E187="16",직접데이타입력!$K187," ")," ")</f>
        <v xml:space="preserve"> </v>
      </c>
      <c r="R182" s="29" t="str">
        <f>IF(직접데이타입력!$M187=1,IF(직접데이타입력!$E187="17",직접데이타입력!$K187," ")," ")</f>
        <v xml:space="preserve"> </v>
      </c>
      <c r="S182" s="29" t="str">
        <f>IF(직접데이타입력!$M187=1,IF(직접데이타입력!$E187="18",직접데이타입력!$K187," ")," ")</f>
        <v xml:space="preserve"> </v>
      </c>
      <c r="T182" s="29" t="str">
        <f>IF(직접데이타입력!$M187=1,IF(직접데이타입력!$E187="19",직접데이타입력!$K187," ")," ")</f>
        <v xml:space="preserve"> </v>
      </c>
    </row>
    <row r="183" spans="1:20" ht="11.25" customHeight="1">
      <c r="A183" s="29">
        <f t="shared" si="2"/>
        <v>182</v>
      </c>
      <c r="B183" s="29" t="str">
        <f>IF(직접데이타입력!$M188=1,IF(직접데이타입력!$E188="1",직접데이타입력!$K188," ")," ")</f>
        <v xml:space="preserve"> </v>
      </c>
      <c r="C183" s="29" t="str">
        <f>IF(직접데이타입력!$M188=1,IF(직접데이타입력!$E188="2",직접데이타입력!$K188," ")," ")</f>
        <v xml:space="preserve"> </v>
      </c>
      <c r="D183" s="29" t="str">
        <f>IF(직접데이타입력!$M188=1,IF(직접데이타입력!$E188="3",직접데이타입력!$K188," ")," ")</f>
        <v xml:space="preserve"> </v>
      </c>
      <c r="E183" s="29" t="str">
        <f>IF(직접데이타입력!$M188=1,IF(직접데이타입력!$E188="4",직접데이타입력!$K188," ")," ")</f>
        <v xml:space="preserve"> </v>
      </c>
      <c r="F183" s="29" t="str">
        <f>IF(직접데이타입력!$M188=1,IF(직접데이타입력!$E188="5",직접데이타입력!$K188," ")," ")</f>
        <v xml:space="preserve"> </v>
      </c>
      <c r="G183" s="29" t="str">
        <f>IF(직접데이타입력!$M188=1,IF(직접데이타입력!$E188="6",직접데이타입력!$K188," ")," ")</f>
        <v xml:space="preserve"> </v>
      </c>
      <c r="H183" s="29" t="str">
        <f>IF(직접데이타입력!$M188=1,IF(직접데이타입력!$E188="7",직접데이타입력!$K188," ")," ")</f>
        <v xml:space="preserve"> </v>
      </c>
      <c r="I183" s="29" t="str">
        <f>IF(직접데이타입력!$M188=1,IF(직접데이타입력!$E188="8",직접데이타입력!$K188," ")," ")</f>
        <v xml:space="preserve"> </v>
      </c>
      <c r="J183" s="29" t="str">
        <f>IF(직접데이타입력!$M188=1,IF(직접데이타입력!$E188="9",직접데이타입력!$K188," ")," ")</f>
        <v xml:space="preserve"> </v>
      </c>
      <c r="K183" s="29" t="str">
        <f>IF(직접데이타입력!$M188=1,IF(직접데이타입력!$E188="10",직접데이타입력!$K188," ")," ")</f>
        <v xml:space="preserve"> </v>
      </c>
      <c r="L183" s="29" t="str">
        <f>IF(직접데이타입력!$M188=1,IF(직접데이타입력!$E188="11",직접데이타입력!$K188," ")," ")</f>
        <v xml:space="preserve"> </v>
      </c>
      <c r="M183" s="29" t="str">
        <f>IF(직접데이타입력!$M188=1,IF(직접데이타입력!$E188="12",직접데이타입력!$K188," ")," ")</f>
        <v xml:space="preserve"> </v>
      </c>
      <c r="N183" s="29" t="str">
        <f>IF(직접데이타입력!$M188=1,IF(직접데이타입력!$E188="13",직접데이타입력!$K188," ")," ")</f>
        <v xml:space="preserve"> </v>
      </c>
      <c r="O183" s="29" t="str">
        <f>IF(직접데이타입력!$M188=1,IF(직접데이타입력!$E188="14",직접데이타입력!$K188," ")," ")</f>
        <v xml:space="preserve"> </v>
      </c>
      <c r="P183" s="29" t="str">
        <f>IF(직접데이타입력!$M188=1,IF(직접데이타입력!$E188="15",직접데이타입력!$K188," ")," ")</f>
        <v xml:space="preserve"> </v>
      </c>
      <c r="Q183" s="29" t="str">
        <f>IF(직접데이타입력!$M188=1,IF(직접데이타입력!$E188="16",직접데이타입력!$K188," ")," ")</f>
        <v xml:space="preserve"> </v>
      </c>
      <c r="R183" s="29" t="str">
        <f>IF(직접데이타입력!$M188=1,IF(직접데이타입력!$E188="17",직접데이타입력!$K188," ")," ")</f>
        <v xml:space="preserve"> </v>
      </c>
      <c r="S183" s="29" t="str">
        <f>IF(직접데이타입력!$M188=1,IF(직접데이타입력!$E188="18",직접데이타입력!$K188," ")," ")</f>
        <v xml:space="preserve"> </v>
      </c>
      <c r="T183" s="29" t="str">
        <f>IF(직접데이타입력!$M188=1,IF(직접데이타입력!$E188="19",직접데이타입력!$K188," ")," ")</f>
        <v xml:space="preserve"> </v>
      </c>
    </row>
    <row r="184" spans="1:20" ht="11.25" customHeight="1">
      <c r="A184" s="29">
        <f t="shared" si="2"/>
        <v>183</v>
      </c>
      <c r="B184" s="29" t="str">
        <f>IF(직접데이타입력!$M189=1,IF(직접데이타입력!$E189="1",직접데이타입력!$K189," ")," ")</f>
        <v xml:space="preserve"> </v>
      </c>
      <c r="C184" s="29" t="str">
        <f>IF(직접데이타입력!$M189=1,IF(직접데이타입력!$E189="2",직접데이타입력!$K189," ")," ")</f>
        <v xml:space="preserve"> </v>
      </c>
      <c r="D184" s="29" t="str">
        <f>IF(직접데이타입력!$M189=1,IF(직접데이타입력!$E189="3",직접데이타입력!$K189," ")," ")</f>
        <v xml:space="preserve"> </v>
      </c>
      <c r="E184" s="29" t="str">
        <f>IF(직접데이타입력!$M189=1,IF(직접데이타입력!$E189="4",직접데이타입력!$K189," ")," ")</f>
        <v xml:space="preserve"> </v>
      </c>
      <c r="F184" s="29" t="str">
        <f>IF(직접데이타입력!$M189=1,IF(직접데이타입력!$E189="5",직접데이타입력!$K189," ")," ")</f>
        <v xml:space="preserve"> </v>
      </c>
      <c r="G184" s="29" t="str">
        <f>IF(직접데이타입력!$M189=1,IF(직접데이타입력!$E189="6",직접데이타입력!$K189," ")," ")</f>
        <v xml:space="preserve"> </v>
      </c>
      <c r="H184" s="29" t="str">
        <f>IF(직접데이타입력!$M189=1,IF(직접데이타입력!$E189="7",직접데이타입력!$K189," ")," ")</f>
        <v xml:space="preserve"> </v>
      </c>
      <c r="I184" s="29" t="str">
        <f>IF(직접데이타입력!$M189=1,IF(직접데이타입력!$E189="8",직접데이타입력!$K189," ")," ")</f>
        <v xml:space="preserve"> </v>
      </c>
      <c r="J184" s="29" t="str">
        <f>IF(직접데이타입력!$M189=1,IF(직접데이타입력!$E189="9",직접데이타입력!$K189," ")," ")</f>
        <v xml:space="preserve"> </v>
      </c>
      <c r="K184" s="29" t="str">
        <f>IF(직접데이타입력!$M189=1,IF(직접데이타입력!$E189="10",직접데이타입력!$K189," ")," ")</f>
        <v xml:space="preserve"> </v>
      </c>
      <c r="L184" s="29" t="str">
        <f>IF(직접데이타입력!$M189=1,IF(직접데이타입력!$E189="11",직접데이타입력!$K189," ")," ")</f>
        <v xml:space="preserve"> </v>
      </c>
      <c r="M184" s="29" t="str">
        <f>IF(직접데이타입력!$M189=1,IF(직접데이타입력!$E189="12",직접데이타입력!$K189," ")," ")</f>
        <v xml:space="preserve"> </v>
      </c>
      <c r="N184" s="29" t="str">
        <f>IF(직접데이타입력!$M189=1,IF(직접데이타입력!$E189="13",직접데이타입력!$K189," ")," ")</f>
        <v xml:space="preserve"> </v>
      </c>
      <c r="O184" s="29" t="str">
        <f>IF(직접데이타입력!$M189=1,IF(직접데이타입력!$E189="14",직접데이타입력!$K189," ")," ")</f>
        <v xml:space="preserve"> </v>
      </c>
      <c r="P184" s="29" t="str">
        <f>IF(직접데이타입력!$M189=1,IF(직접데이타입력!$E189="15",직접데이타입력!$K189," ")," ")</f>
        <v xml:space="preserve"> </v>
      </c>
      <c r="Q184" s="29" t="str">
        <f>IF(직접데이타입력!$M189=1,IF(직접데이타입력!$E189="16",직접데이타입력!$K189," ")," ")</f>
        <v xml:space="preserve"> </v>
      </c>
      <c r="R184" s="29" t="str">
        <f>IF(직접데이타입력!$M189=1,IF(직접데이타입력!$E189="17",직접데이타입력!$K189," ")," ")</f>
        <v xml:space="preserve"> </v>
      </c>
      <c r="S184" s="29" t="str">
        <f>IF(직접데이타입력!$M189=1,IF(직접데이타입력!$E189="18",직접데이타입력!$K189," ")," ")</f>
        <v xml:space="preserve"> </v>
      </c>
      <c r="T184" s="29" t="str">
        <f>IF(직접데이타입력!$M189=1,IF(직접데이타입력!$E189="19",직접데이타입력!$K189," ")," ")</f>
        <v xml:space="preserve"> </v>
      </c>
    </row>
    <row r="185" spans="1:20" ht="11.25" customHeight="1">
      <c r="A185" s="29">
        <f t="shared" si="2"/>
        <v>184</v>
      </c>
      <c r="B185" s="29" t="str">
        <f>IF(직접데이타입력!$M190=1,IF(직접데이타입력!$E190="1",직접데이타입력!$K190," ")," ")</f>
        <v xml:space="preserve"> </v>
      </c>
      <c r="C185" s="29" t="str">
        <f>IF(직접데이타입력!$M190=1,IF(직접데이타입력!$E190="2",직접데이타입력!$K190," ")," ")</f>
        <v xml:space="preserve"> </v>
      </c>
      <c r="D185" s="29" t="str">
        <f>IF(직접데이타입력!$M190=1,IF(직접데이타입력!$E190="3",직접데이타입력!$K190," ")," ")</f>
        <v xml:space="preserve"> </v>
      </c>
      <c r="E185" s="29" t="str">
        <f>IF(직접데이타입력!$M190=1,IF(직접데이타입력!$E190="4",직접데이타입력!$K190," ")," ")</f>
        <v xml:space="preserve"> </v>
      </c>
      <c r="F185" s="29" t="str">
        <f>IF(직접데이타입력!$M190=1,IF(직접데이타입력!$E190="5",직접데이타입력!$K190," ")," ")</f>
        <v xml:space="preserve"> </v>
      </c>
      <c r="G185" s="29" t="str">
        <f>IF(직접데이타입력!$M190=1,IF(직접데이타입력!$E190="6",직접데이타입력!$K190," ")," ")</f>
        <v xml:space="preserve"> </v>
      </c>
      <c r="H185" s="29" t="str">
        <f>IF(직접데이타입력!$M190=1,IF(직접데이타입력!$E190="7",직접데이타입력!$K190," ")," ")</f>
        <v xml:space="preserve"> </v>
      </c>
      <c r="I185" s="29" t="str">
        <f>IF(직접데이타입력!$M190=1,IF(직접데이타입력!$E190="8",직접데이타입력!$K190," ")," ")</f>
        <v xml:space="preserve"> </v>
      </c>
      <c r="J185" s="29" t="str">
        <f>IF(직접데이타입력!$M190=1,IF(직접데이타입력!$E190="9",직접데이타입력!$K190," ")," ")</f>
        <v xml:space="preserve"> </v>
      </c>
      <c r="K185" s="29" t="str">
        <f>IF(직접데이타입력!$M190=1,IF(직접데이타입력!$E190="10",직접데이타입력!$K190," ")," ")</f>
        <v xml:space="preserve"> </v>
      </c>
      <c r="L185" s="29" t="str">
        <f>IF(직접데이타입력!$M190=1,IF(직접데이타입력!$E190="11",직접데이타입력!$K190," ")," ")</f>
        <v xml:space="preserve"> </v>
      </c>
      <c r="M185" s="29" t="str">
        <f>IF(직접데이타입력!$M190=1,IF(직접데이타입력!$E190="12",직접데이타입력!$K190," ")," ")</f>
        <v xml:space="preserve"> </v>
      </c>
      <c r="N185" s="29" t="str">
        <f>IF(직접데이타입력!$M190=1,IF(직접데이타입력!$E190="13",직접데이타입력!$K190," ")," ")</f>
        <v xml:space="preserve"> </v>
      </c>
      <c r="O185" s="29" t="str">
        <f>IF(직접데이타입력!$M190=1,IF(직접데이타입력!$E190="14",직접데이타입력!$K190," ")," ")</f>
        <v xml:space="preserve"> </v>
      </c>
      <c r="P185" s="29" t="str">
        <f>IF(직접데이타입력!$M190=1,IF(직접데이타입력!$E190="15",직접데이타입력!$K190," ")," ")</f>
        <v xml:space="preserve"> </v>
      </c>
      <c r="Q185" s="29" t="str">
        <f>IF(직접데이타입력!$M190=1,IF(직접데이타입력!$E190="16",직접데이타입력!$K190," ")," ")</f>
        <v xml:space="preserve"> </v>
      </c>
      <c r="R185" s="29" t="str">
        <f>IF(직접데이타입력!$M190=1,IF(직접데이타입력!$E190="17",직접데이타입력!$K190," ")," ")</f>
        <v xml:space="preserve"> </v>
      </c>
      <c r="S185" s="29" t="str">
        <f>IF(직접데이타입력!$M190=1,IF(직접데이타입력!$E190="18",직접데이타입력!$K190," ")," ")</f>
        <v xml:space="preserve"> </v>
      </c>
      <c r="T185" s="29" t="str">
        <f>IF(직접데이타입력!$M190=1,IF(직접데이타입력!$E190="19",직접데이타입력!$K190," ")," ")</f>
        <v xml:space="preserve"> </v>
      </c>
    </row>
    <row r="186" spans="1:20" ht="11.25" customHeight="1">
      <c r="A186" s="29">
        <f t="shared" si="2"/>
        <v>185</v>
      </c>
      <c r="B186" s="29" t="str">
        <f>IF(직접데이타입력!$M191=1,IF(직접데이타입력!$E191="1",직접데이타입력!$K191," ")," ")</f>
        <v xml:space="preserve"> </v>
      </c>
      <c r="C186" s="29" t="str">
        <f>IF(직접데이타입력!$M191=1,IF(직접데이타입력!$E191="2",직접데이타입력!$K191," ")," ")</f>
        <v xml:space="preserve"> </v>
      </c>
      <c r="D186" s="29" t="str">
        <f>IF(직접데이타입력!$M191=1,IF(직접데이타입력!$E191="3",직접데이타입력!$K191," ")," ")</f>
        <v xml:space="preserve"> </v>
      </c>
      <c r="E186" s="29" t="str">
        <f>IF(직접데이타입력!$M191=1,IF(직접데이타입력!$E191="4",직접데이타입력!$K191," ")," ")</f>
        <v xml:space="preserve"> </v>
      </c>
      <c r="F186" s="29" t="str">
        <f>IF(직접데이타입력!$M191=1,IF(직접데이타입력!$E191="5",직접데이타입력!$K191," ")," ")</f>
        <v xml:space="preserve"> </v>
      </c>
      <c r="G186" s="29" t="str">
        <f>IF(직접데이타입력!$M191=1,IF(직접데이타입력!$E191="6",직접데이타입력!$K191," ")," ")</f>
        <v xml:space="preserve"> </v>
      </c>
      <c r="H186" s="29" t="str">
        <f>IF(직접데이타입력!$M191=1,IF(직접데이타입력!$E191="7",직접데이타입력!$K191," ")," ")</f>
        <v xml:space="preserve"> </v>
      </c>
      <c r="I186" s="29" t="str">
        <f>IF(직접데이타입력!$M191=1,IF(직접데이타입력!$E191="8",직접데이타입력!$K191," ")," ")</f>
        <v xml:space="preserve"> </v>
      </c>
      <c r="J186" s="29" t="str">
        <f>IF(직접데이타입력!$M191=1,IF(직접데이타입력!$E191="9",직접데이타입력!$K191," ")," ")</f>
        <v xml:space="preserve"> </v>
      </c>
      <c r="K186" s="29" t="str">
        <f>IF(직접데이타입력!$M191=1,IF(직접데이타입력!$E191="10",직접데이타입력!$K191," ")," ")</f>
        <v xml:space="preserve"> </v>
      </c>
      <c r="L186" s="29" t="str">
        <f>IF(직접데이타입력!$M191=1,IF(직접데이타입력!$E191="11",직접데이타입력!$K191," ")," ")</f>
        <v xml:space="preserve"> </v>
      </c>
      <c r="M186" s="29" t="str">
        <f>IF(직접데이타입력!$M191=1,IF(직접데이타입력!$E191="12",직접데이타입력!$K191," ")," ")</f>
        <v xml:space="preserve"> </v>
      </c>
      <c r="N186" s="29" t="str">
        <f>IF(직접데이타입력!$M191=1,IF(직접데이타입력!$E191="13",직접데이타입력!$K191," ")," ")</f>
        <v xml:space="preserve"> </v>
      </c>
      <c r="O186" s="29" t="str">
        <f>IF(직접데이타입력!$M191=1,IF(직접데이타입력!$E191="14",직접데이타입력!$K191," ")," ")</f>
        <v xml:space="preserve"> </v>
      </c>
      <c r="P186" s="29" t="str">
        <f>IF(직접데이타입력!$M191=1,IF(직접데이타입력!$E191="15",직접데이타입력!$K191," ")," ")</f>
        <v xml:space="preserve"> </v>
      </c>
      <c r="Q186" s="29" t="str">
        <f>IF(직접데이타입력!$M191=1,IF(직접데이타입력!$E191="16",직접데이타입력!$K191," ")," ")</f>
        <v xml:space="preserve"> </v>
      </c>
      <c r="R186" s="29" t="str">
        <f>IF(직접데이타입력!$M191=1,IF(직접데이타입력!$E191="17",직접데이타입력!$K191," ")," ")</f>
        <v xml:space="preserve"> </v>
      </c>
      <c r="S186" s="29" t="str">
        <f>IF(직접데이타입력!$M191=1,IF(직접데이타입력!$E191="18",직접데이타입력!$K191," ")," ")</f>
        <v xml:space="preserve"> </v>
      </c>
      <c r="T186" s="29" t="str">
        <f>IF(직접데이타입력!$M191=1,IF(직접데이타입력!$E191="19",직접데이타입력!$K191," ")," ")</f>
        <v xml:space="preserve"> </v>
      </c>
    </row>
    <row r="187" spans="1:20" ht="11.25" customHeight="1">
      <c r="A187" s="29">
        <f t="shared" si="2"/>
        <v>186</v>
      </c>
      <c r="B187" s="29" t="str">
        <f>IF(직접데이타입력!$M192=1,IF(직접데이타입력!$E192="1",직접데이타입력!$K192," ")," ")</f>
        <v xml:space="preserve"> </v>
      </c>
      <c r="C187" s="29" t="str">
        <f>IF(직접데이타입력!$M192=1,IF(직접데이타입력!$E192="2",직접데이타입력!$K192," ")," ")</f>
        <v xml:space="preserve"> </v>
      </c>
      <c r="D187" s="29" t="str">
        <f>IF(직접데이타입력!$M192=1,IF(직접데이타입력!$E192="3",직접데이타입력!$K192," ")," ")</f>
        <v xml:space="preserve"> </v>
      </c>
      <c r="E187" s="29" t="str">
        <f>IF(직접데이타입력!$M192=1,IF(직접데이타입력!$E192="4",직접데이타입력!$K192," ")," ")</f>
        <v xml:space="preserve"> </v>
      </c>
      <c r="F187" s="29" t="str">
        <f>IF(직접데이타입력!$M192=1,IF(직접데이타입력!$E192="5",직접데이타입력!$K192," ")," ")</f>
        <v xml:space="preserve"> </v>
      </c>
      <c r="G187" s="29" t="str">
        <f>IF(직접데이타입력!$M192=1,IF(직접데이타입력!$E192="6",직접데이타입력!$K192," ")," ")</f>
        <v xml:space="preserve"> </v>
      </c>
      <c r="H187" s="29" t="str">
        <f>IF(직접데이타입력!$M192=1,IF(직접데이타입력!$E192="7",직접데이타입력!$K192," ")," ")</f>
        <v xml:space="preserve"> </v>
      </c>
      <c r="I187" s="29" t="str">
        <f>IF(직접데이타입력!$M192=1,IF(직접데이타입력!$E192="8",직접데이타입력!$K192," ")," ")</f>
        <v xml:space="preserve"> </v>
      </c>
      <c r="J187" s="29" t="str">
        <f>IF(직접데이타입력!$M192=1,IF(직접데이타입력!$E192="9",직접데이타입력!$K192," ")," ")</f>
        <v xml:space="preserve"> </v>
      </c>
      <c r="K187" s="29" t="str">
        <f>IF(직접데이타입력!$M192=1,IF(직접데이타입력!$E192="10",직접데이타입력!$K192," ")," ")</f>
        <v xml:space="preserve"> </v>
      </c>
      <c r="L187" s="29" t="str">
        <f>IF(직접데이타입력!$M192=1,IF(직접데이타입력!$E192="11",직접데이타입력!$K192," ")," ")</f>
        <v xml:space="preserve"> </v>
      </c>
      <c r="M187" s="29" t="str">
        <f>IF(직접데이타입력!$M192=1,IF(직접데이타입력!$E192="12",직접데이타입력!$K192," ")," ")</f>
        <v xml:space="preserve"> </v>
      </c>
      <c r="N187" s="29" t="str">
        <f>IF(직접데이타입력!$M192=1,IF(직접데이타입력!$E192="13",직접데이타입력!$K192," ")," ")</f>
        <v xml:space="preserve"> </v>
      </c>
      <c r="O187" s="29" t="str">
        <f>IF(직접데이타입력!$M192=1,IF(직접데이타입력!$E192="14",직접데이타입력!$K192," ")," ")</f>
        <v xml:space="preserve"> </v>
      </c>
      <c r="P187" s="29" t="str">
        <f>IF(직접데이타입력!$M192=1,IF(직접데이타입력!$E192="15",직접데이타입력!$K192," ")," ")</f>
        <v xml:space="preserve"> </v>
      </c>
      <c r="Q187" s="29" t="str">
        <f>IF(직접데이타입력!$M192=1,IF(직접데이타입력!$E192="16",직접데이타입력!$K192," ")," ")</f>
        <v xml:space="preserve"> </v>
      </c>
      <c r="R187" s="29" t="str">
        <f>IF(직접데이타입력!$M192=1,IF(직접데이타입력!$E192="17",직접데이타입력!$K192," ")," ")</f>
        <v xml:space="preserve"> </v>
      </c>
      <c r="S187" s="29" t="str">
        <f>IF(직접데이타입력!$M192=1,IF(직접데이타입력!$E192="18",직접데이타입력!$K192," ")," ")</f>
        <v xml:space="preserve"> </v>
      </c>
      <c r="T187" s="29" t="str">
        <f>IF(직접데이타입력!$M192=1,IF(직접데이타입력!$E192="19",직접데이타입력!$K192," ")," ")</f>
        <v xml:space="preserve"> </v>
      </c>
    </row>
    <row r="188" spans="1:20" ht="11.25" customHeight="1">
      <c r="A188" s="29">
        <f t="shared" si="2"/>
        <v>187</v>
      </c>
      <c r="B188" s="29" t="str">
        <f>IF(직접데이타입력!$M193=1,IF(직접데이타입력!$E193="1",직접데이타입력!$K193," ")," ")</f>
        <v xml:space="preserve"> </v>
      </c>
      <c r="C188" s="29" t="str">
        <f>IF(직접데이타입력!$M193=1,IF(직접데이타입력!$E193="2",직접데이타입력!$K193," ")," ")</f>
        <v xml:space="preserve"> </v>
      </c>
      <c r="D188" s="29" t="str">
        <f>IF(직접데이타입력!$M193=1,IF(직접데이타입력!$E193="3",직접데이타입력!$K193," ")," ")</f>
        <v xml:space="preserve"> </v>
      </c>
      <c r="E188" s="29" t="str">
        <f>IF(직접데이타입력!$M193=1,IF(직접데이타입력!$E193="4",직접데이타입력!$K193," ")," ")</f>
        <v xml:space="preserve"> </v>
      </c>
      <c r="F188" s="29" t="str">
        <f>IF(직접데이타입력!$M193=1,IF(직접데이타입력!$E193="5",직접데이타입력!$K193," ")," ")</f>
        <v xml:space="preserve"> </v>
      </c>
      <c r="G188" s="29" t="str">
        <f>IF(직접데이타입력!$M193=1,IF(직접데이타입력!$E193="6",직접데이타입력!$K193," ")," ")</f>
        <v xml:space="preserve"> </v>
      </c>
      <c r="H188" s="29" t="str">
        <f>IF(직접데이타입력!$M193=1,IF(직접데이타입력!$E193="7",직접데이타입력!$K193," ")," ")</f>
        <v xml:space="preserve"> </v>
      </c>
      <c r="I188" s="29" t="str">
        <f>IF(직접데이타입력!$M193=1,IF(직접데이타입력!$E193="8",직접데이타입력!$K193," ")," ")</f>
        <v xml:space="preserve"> </v>
      </c>
      <c r="J188" s="29" t="str">
        <f>IF(직접데이타입력!$M193=1,IF(직접데이타입력!$E193="9",직접데이타입력!$K193," ")," ")</f>
        <v xml:space="preserve"> </v>
      </c>
      <c r="K188" s="29" t="str">
        <f>IF(직접데이타입력!$M193=1,IF(직접데이타입력!$E193="10",직접데이타입력!$K193," ")," ")</f>
        <v xml:space="preserve"> </v>
      </c>
      <c r="L188" s="29" t="str">
        <f>IF(직접데이타입력!$M193=1,IF(직접데이타입력!$E193="11",직접데이타입력!$K193," ")," ")</f>
        <v xml:space="preserve"> </v>
      </c>
      <c r="M188" s="29" t="str">
        <f>IF(직접데이타입력!$M193=1,IF(직접데이타입력!$E193="12",직접데이타입력!$K193," ")," ")</f>
        <v xml:space="preserve"> </v>
      </c>
      <c r="N188" s="29" t="str">
        <f>IF(직접데이타입력!$M193=1,IF(직접데이타입력!$E193="13",직접데이타입력!$K193," ")," ")</f>
        <v xml:space="preserve"> </v>
      </c>
      <c r="O188" s="29" t="str">
        <f>IF(직접데이타입력!$M193=1,IF(직접데이타입력!$E193="14",직접데이타입력!$K193," ")," ")</f>
        <v xml:space="preserve"> </v>
      </c>
      <c r="P188" s="29" t="str">
        <f>IF(직접데이타입력!$M193=1,IF(직접데이타입력!$E193="15",직접데이타입력!$K193," ")," ")</f>
        <v xml:space="preserve"> </v>
      </c>
      <c r="Q188" s="29" t="str">
        <f>IF(직접데이타입력!$M193=1,IF(직접데이타입력!$E193="16",직접데이타입력!$K193," ")," ")</f>
        <v xml:space="preserve"> </v>
      </c>
      <c r="R188" s="29" t="str">
        <f>IF(직접데이타입력!$M193=1,IF(직접데이타입력!$E193="17",직접데이타입력!$K193," ")," ")</f>
        <v xml:space="preserve"> </v>
      </c>
      <c r="S188" s="29" t="str">
        <f>IF(직접데이타입력!$M193=1,IF(직접데이타입력!$E193="18",직접데이타입력!$K193," ")," ")</f>
        <v xml:space="preserve"> </v>
      </c>
      <c r="T188" s="29" t="str">
        <f>IF(직접데이타입력!$M193=1,IF(직접데이타입력!$E193="19",직접데이타입력!$K193," ")," ")</f>
        <v xml:space="preserve"> </v>
      </c>
    </row>
    <row r="189" spans="1:20" ht="11.25" customHeight="1">
      <c r="A189" s="29">
        <f t="shared" si="2"/>
        <v>188</v>
      </c>
      <c r="B189" s="29" t="str">
        <f>IF(직접데이타입력!$M194=1,IF(직접데이타입력!$E194="1",직접데이타입력!$K194," ")," ")</f>
        <v xml:space="preserve"> </v>
      </c>
      <c r="C189" s="29" t="str">
        <f>IF(직접데이타입력!$M194=1,IF(직접데이타입력!$E194="2",직접데이타입력!$K194," ")," ")</f>
        <v xml:space="preserve"> </v>
      </c>
      <c r="D189" s="29" t="str">
        <f>IF(직접데이타입력!$M194=1,IF(직접데이타입력!$E194="3",직접데이타입력!$K194," ")," ")</f>
        <v xml:space="preserve"> </v>
      </c>
      <c r="E189" s="29" t="str">
        <f>IF(직접데이타입력!$M194=1,IF(직접데이타입력!$E194="4",직접데이타입력!$K194," ")," ")</f>
        <v xml:space="preserve"> </v>
      </c>
      <c r="F189" s="29" t="str">
        <f>IF(직접데이타입력!$M194=1,IF(직접데이타입력!$E194="5",직접데이타입력!$K194," ")," ")</f>
        <v xml:space="preserve"> </v>
      </c>
      <c r="G189" s="29" t="str">
        <f>IF(직접데이타입력!$M194=1,IF(직접데이타입력!$E194="6",직접데이타입력!$K194," ")," ")</f>
        <v xml:space="preserve"> </v>
      </c>
      <c r="H189" s="29" t="str">
        <f>IF(직접데이타입력!$M194=1,IF(직접데이타입력!$E194="7",직접데이타입력!$K194," ")," ")</f>
        <v xml:space="preserve"> </v>
      </c>
      <c r="I189" s="29" t="str">
        <f>IF(직접데이타입력!$M194=1,IF(직접데이타입력!$E194="8",직접데이타입력!$K194," ")," ")</f>
        <v xml:space="preserve"> </v>
      </c>
      <c r="J189" s="29" t="str">
        <f>IF(직접데이타입력!$M194=1,IF(직접데이타입력!$E194="9",직접데이타입력!$K194," ")," ")</f>
        <v xml:space="preserve"> </v>
      </c>
      <c r="K189" s="29" t="str">
        <f>IF(직접데이타입력!$M194=1,IF(직접데이타입력!$E194="10",직접데이타입력!$K194," ")," ")</f>
        <v xml:space="preserve"> </v>
      </c>
      <c r="L189" s="29" t="str">
        <f>IF(직접데이타입력!$M194=1,IF(직접데이타입력!$E194="11",직접데이타입력!$K194," ")," ")</f>
        <v xml:space="preserve"> </v>
      </c>
      <c r="M189" s="29" t="str">
        <f>IF(직접데이타입력!$M194=1,IF(직접데이타입력!$E194="12",직접데이타입력!$K194," ")," ")</f>
        <v xml:space="preserve"> </v>
      </c>
      <c r="N189" s="29" t="str">
        <f>IF(직접데이타입력!$M194=1,IF(직접데이타입력!$E194="13",직접데이타입력!$K194," ")," ")</f>
        <v xml:space="preserve"> </v>
      </c>
      <c r="O189" s="29" t="str">
        <f>IF(직접데이타입력!$M194=1,IF(직접데이타입력!$E194="14",직접데이타입력!$K194," ")," ")</f>
        <v xml:space="preserve"> </v>
      </c>
      <c r="P189" s="29" t="str">
        <f>IF(직접데이타입력!$M194=1,IF(직접데이타입력!$E194="15",직접데이타입력!$K194," ")," ")</f>
        <v xml:space="preserve"> </v>
      </c>
      <c r="Q189" s="29" t="str">
        <f>IF(직접데이타입력!$M194=1,IF(직접데이타입력!$E194="16",직접데이타입력!$K194," ")," ")</f>
        <v xml:space="preserve"> </v>
      </c>
      <c r="R189" s="29" t="str">
        <f>IF(직접데이타입력!$M194=1,IF(직접데이타입력!$E194="17",직접데이타입력!$K194," ")," ")</f>
        <v xml:space="preserve"> </v>
      </c>
      <c r="S189" s="29" t="str">
        <f>IF(직접데이타입력!$M194=1,IF(직접데이타입력!$E194="18",직접데이타입력!$K194," ")," ")</f>
        <v xml:space="preserve"> </v>
      </c>
      <c r="T189" s="29" t="str">
        <f>IF(직접데이타입력!$M194=1,IF(직접데이타입력!$E194="19",직접데이타입력!$K194," ")," ")</f>
        <v xml:space="preserve"> </v>
      </c>
    </row>
    <row r="190" spans="1:20" ht="11.25" customHeight="1">
      <c r="A190" s="29">
        <f t="shared" si="2"/>
        <v>189</v>
      </c>
      <c r="B190" s="29" t="str">
        <f>IF(직접데이타입력!$M195=1,IF(직접데이타입력!$E195="1",직접데이타입력!$K195," ")," ")</f>
        <v xml:space="preserve"> </v>
      </c>
      <c r="C190" s="29" t="str">
        <f>IF(직접데이타입력!$M195=1,IF(직접데이타입력!$E195="2",직접데이타입력!$K195," ")," ")</f>
        <v xml:space="preserve"> </v>
      </c>
      <c r="D190" s="29" t="str">
        <f>IF(직접데이타입력!$M195=1,IF(직접데이타입력!$E195="3",직접데이타입력!$K195," ")," ")</f>
        <v xml:space="preserve"> </v>
      </c>
      <c r="E190" s="29" t="str">
        <f>IF(직접데이타입력!$M195=1,IF(직접데이타입력!$E195="4",직접데이타입력!$K195," ")," ")</f>
        <v xml:space="preserve"> </v>
      </c>
      <c r="F190" s="29" t="str">
        <f>IF(직접데이타입력!$M195=1,IF(직접데이타입력!$E195="5",직접데이타입력!$K195," ")," ")</f>
        <v xml:space="preserve"> </v>
      </c>
      <c r="G190" s="29" t="str">
        <f>IF(직접데이타입력!$M195=1,IF(직접데이타입력!$E195="6",직접데이타입력!$K195," ")," ")</f>
        <v xml:space="preserve"> </v>
      </c>
      <c r="H190" s="29" t="str">
        <f>IF(직접데이타입력!$M195=1,IF(직접데이타입력!$E195="7",직접데이타입력!$K195," ")," ")</f>
        <v xml:space="preserve"> </v>
      </c>
      <c r="I190" s="29" t="str">
        <f>IF(직접데이타입력!$M195=1,IF(직접데이타입력!$E195="8",직접데이타입력!$K195," ")," ")</f>
        <v xml:space="preserve"> </v>
      </c>
      <c r="J190" s="29" t="str">
        <f>IF(직접데이타입력!$M195=1,IF(직접데이타입력!$E195="9",직접데이타입력!$K195," ")," ")</f>
        <v xml:space="preserve"> </v>
      </c>
      <c r="K190" s="29" t="str">
        <f>IF(직접데이타입력!$M195=1,IF(직접데이타입력!$E195="10",직접데이타입력!$K195," ")," ")</f>
        <v xml:space="preserve"> </v>
      </c>
      <c r="L190" s="29" t="str">
        <f>IF(직접데이타입력!$M195=1,IF(직접데이타입력!$E195="11",직접데이타입력!$K195," ")," ")</f>
        <v xml:space="preserve"> </v>
      </c>
      <c r="M190" s="29" t="str">
        <f>IF(직접데이타입력!$M195=1,IF(직접데이타입력!$E195="12",직접데이타입력!$K195," ")," ")</f>
        <v xml:space="preserve"> </v>
      </c>
      <c r="N190" s="29" t="str">
        <f>IF(직접데이타입력!$M195=1,IF(직접데이타입력!$E195="13",직접데이타입력!$K195," ")," ")</f>
        <v xml:space="preserve"> </v>
      </c>
      <c r="O190" s="29" t="str">
        <f>IF(직접데이타입력!$M195=1,IF(직접데이타입력!$E195="14",직접데이타입력!$K195," ")," ")</f>
        <v xml:space="preserve"> </v>
      </c>
      <c r="P190" s="29" t="str">
        <f>IF(직접데이타입력!$M195=1,IF(직접데이타입력!$E195="15",직접데이타입력!$K195," ")," ")</f>
        <v xml:space="preserve"> </v>
      </c>
      <c r="Q190" s="29" t="str">
        <f>IF(직접데이타입력!$M195=1,IF(직접데이타입력!$E195="16",직접데이타입력!$K195," ")," ")</f>
        <v xml:space="preserve"> </v>
      </c>
      <c r="R190" s="29" t="str">
        <f>IF(직접데이타입력!$M195=1,IF(직접데이타입력!$E195="17",직접데이타입력!$K195," ")," ")</f>
        <v xml:space="preserve"> </v>
      </c>
      <c r="S190" s="29" t="str">
        <f>IF(직접데이타입력!$M195=1,IF(직접데이타입력!$E195="18",직접데이타입력!$K195," ")," ")</f>
        <v xml:space="preserve"> </v>
      </c>
      <c r="T190" s="29" t="str">
        <f>IF(직접데이타입력!$M195=1,IF(직접데이타입력!$E195="19",직접데이타입력!$K195," ")," ")</f>
        <v xml:space="preserve"> </v>
      </c>
    </row>
    <row r="191" spans="1:20" ht="11.25" customHeight="1">
      <c r="A191" s="29">
        <f t="shared" si="2"/>
        <v>190</v>
      </c>
      <c r="B191" s="29" t="str">
        <f>IF(직접데이타입력!$M196=1,IF(직접데이타입력!$E196="1",직접데이타입력!$K196," ")," ")</f>
        <v xml:space="preserve"> </v>
      </c>
      <c r="C191" s="29" t="str">
        <f>IF(직접데이타입력!$M196=1,IF(직접데이타입력!$E196="2",직접데이타입력!$K196," ")," ")</f>
        <v xml:space="preserve"> </v>
      </c>
      <c r="D191" s="29" t="str">
        <f>IF(직접데이타입력!$M196=1,IF(직접데이타입력!$E196="3",직접데이타입력!$K196," ")," ")</f>
        <v xml:space="preserve"> </v>
      </c>
      <c r="E191" s="29" t="str">
        <f>IF(직접데이타입력!$M196=1,IF(직접데이타입력!$E196="4",직접데이타입력!$K196," ")," ")</f>
        <v xml:space="preserve"> </v>
      </c>
      <c r="F191" s="29" t="str">
        <f>IF(직접데이타입력!$M196=1,IF(직접데이타입력!$E196="5",직접데이타입력!$K196," ")," ")</f>
        <v xml:space="preserve"> </v>
      </c>
      <c r="G191" s="29" t="str">
        <f>IF(직접데이타입력!$M196=1,IF(직접데이타입력!$E196="6",직접데이타입력!$K196," ")," ")</f>
        <v xml:space="preserve"> </v>
      </c>
      <c r="H191" s="29" t="str">
        <f>IF(직접데이타입력!$M196=1,IF(직접데이타입력!$E196="7",직접데이타입력!$K196," ")," ")</f>
        <v xml:space="preserve"> </v>
      </c>
      <c r="I191" s="29" t="str">
        <f>IF(직접데이타입력!$M196=1,IF(직접데이타입력!$E196="8",직접데이타입력!$K196," ")," ")</f>
        <v xml:space="preserve"> </v>
      </c>
      <c r="J191" s="29" t="str">
        <f>IF(직접데이타입력!$M196=1,IF(직접데이타입력!$E196="9",직접데이타입력!$K196," ")," ")</f>
        <v xml:space="preserve"> </v>
      </c>
      <c r="K191" s="29" t="str">
        <f>IF(직접데이타입력!$M196=1,IF(직접데이타입력!$E196="10",직접데이타입력!$K196," ")," ")</f>
        <v xml:space="preserve"> </v>
      </c>
      <c r="L191" s="29" t="str">
        <f>IF(직접데이타입력!$M196=1,IF(직접데이타입력!$E196="11",직접데이타입력!$K196," ")," ")</f>
        <v xml:space="preserve"> </v>
      </c>
      <c r="M191" s="29" t="str">
        <f>IF(직접데이타입력!$M196=1,IF(직접데이타입력!$E196="12",직접데이타입력!$K196," ")," ")</f>
        <v xml:space="preserve"> </v>
      </c>
      <c r="N191" s="29" t="str">
        <f>IF(직접데이타입력!$M196=1,IF(직접데이타입력!$E196="13",직접데이타입력!$K196," ")," ")</f>
        <v xml:space="preserve"> </v>
      </c>
      <c r="O191" s="29" t="str">
        <f>IF(직접데이타입력!$M196=1,IF(직접데이타입력!$E196="14",직접데이타입력!$K196," ")," ")</f>
        <v xml:space="preserve"> </v>
      </c>
      <c r="P191" s="29" t="str">
        <f>IF(직접데이타입력!$M196=1,IF(직접데이타입력!$E196="15",직접데이타입력!$K196," ")," ")</f>
        <v xml:space="preserve"> </v>
      </c>
      <c r="Q191" s="29" t="str">
        <f>IF(직접데이타입력!$M196=1,IF(직접데이타입력!$E196="16",직접데이타입력!$K196," ")," ")</f>
        <v xml:space="preserve"> </v>
      </c>
      <c r="R191" s="29" t="str">
        <f>IF(직접데이타입력!$M196=1,IF(직접데이타입력!$E196="17",직접데이타입력!$K196," ")," ")</f>
        <v xml:space="preserve"> </v>
      </c>
      <c r="S191" s="29" t="str">
        <f>IF(직접데이타입력!$M196=1,IF(직접데이타입력!$E196="18",직접데이타입력!$K196," ")," ")</f>
        <v xml:space="preserve"> </v>
      </c>
      <c r="T191" s="29" t="str">
        <f>IF(직접데이타입력!$M196=1,IF(직접데이타입력!$E196="19",직접데이타입력!$K196," ")," ")</f>
        <v xml:space="preserve"> </v>
      </c>
    </row>
    <row r="192" spans="1:20" ht="11.25" customHeight="1">
      <c r="A192" s="29">
        <f t="shared" si="2"/>
        <v>191</v>
      </c>
      <c r="B192" s="29" t="str">
        <f>IF(직접데이타입력!$M197=1,IF(직접데이타입력!$E197="1",직접데이타입력!$K197," ")," ")</f>
        <v xml:space="preserve"> </v>
      </c>
      <c r="C192" s="29" t="str">
        <f>IF(직접데이타입력!$M197=1,IF(직접데이타입력!$E197="2",직접데이타입력!$K197," ")," ")</f>
        <v xml:space="preserve"> </v>
      </c>
      <c r="D192" s="29" t="str">
        <f>IF(직접데이타입력!$M197=1,IF(직접데이타입력!$E197="3",직접데이타입력!$K197," ")," ")</f>
        <v xml:space="preserve"> </v>
      </c>
      <c r="E192" s="29" t="str">
        <f>IF(직접데이타입력!$M197=1,IF(직접데이타입력!$E197="4",직접데이타입력!$K197," ")," ")</f>
        <v xml:space="preserve"> </v>
      </c>
      <c r="F192" s="29" t="str">
        <f>IF(직접데이타입력!$M197=1,IF(직접데이타입력!$E197="5",직접데이타입력!$K197," ")," ")</f>
        <v xml:space="preserve"> </v>
      </c>
      <c r="G192" s="29" t="str">
        <f>IF(직접데이타입력!$M197=1,IF(직접데이타입력!$E197="6",직접데이타입력!$K197," ")," ")</f>
        <v xml:space="preserve"> </v>
      </c>
      <c r="H192" s="29" t="str">
        <f>IF(직접데이타입력!$M197=1,IF(직접데이타입력!$E197="7",직접데이타입력!$K197," ")," ")</f>
        <v xml:space="preserve"> </v>
      </c>
      <c r="I192" s="29" t="str">
        <f>IF(직접데이타입력!$M197=1,IF(직접데이타입력!$E197="8",직접데이타입력!$K197," ")," ")</f>
        <v xml:space="preserve"> </v>
      </c>
      <c r="J192" s="29" t="str">
        <f>IF(직접데이타입력!$M197=1,IF(직접데이타입력!$E197="9",직접데이타입력!$K197," ")," ")</f>
        <v xml:space="preserve"> </v>
      </c>
      <c r="K192" s="29" t="str">
        <f>IF(직접데이타입력!$M197=1,IF(직접데이타입력!$E197="10",직접데이타입력!$K197," ")," ")</f>
        <v xml:space="preserve"> </v>
      </c>
      <c r="L192" s="29" t="str">
        <f>IF(직접데이타입력!$M197=1,IF(직접데이타입력!$E197="11",직접데이타입력!$K197," ")," ")</f>
        <v xml:space="preserve"> </v>
      </c>
      <c r="M192" s="29" t="str">
        <f>IF(직접데이타입력!$M197=1,IF(직접데이타입력!$E197="12",직접데이타입력!$K197," ")," ")</f>
        <v xml:space="preserve"> </v>
      </c>
      <c r="N192" s="29" t="str">
        <f>IF(직접데이타입력!$M197=1,IF(직접데이타입력!$E197="13",직접데이타입력!$K197," ")," ")</f>
        <v xml:space="preserve"> </v>
      </c>
      <c r="O192" s="29" t="str">
        <f>IF(직접데이타입력!$M197=1,IF(직접데이타입력!$E197="14",직접데이타입력!$K197," ")," ")</f>
        <v xml:space="preserve"> </v>
      </c>
      <c r="P192" s="29" t="str">
        <f>IF(직접데이타입력!$M197=1,IF(직접데이타입력!$E197="15",직접데이타입력!$K197," ")," ")</f>
        <v xml:space="preserve"> </v>
      </c>
      <c r="Q192" s="29" t="str">
        <f>IF(직접데이타입력!$M197=1,IF(직접데이타입력!$E197="16",직접데이타입력!$K197," ")," ")</f>
        <v xml:space="preserve"> </v>
      </c>
      <c r="R192" s="29" t="str">
        <f>IF(직접데이타입력!$M197=1,IF(직접데이타입력!$E197="17",직접데이타입력!$K197," ")," ")</f>
        <v xml:space="preserve"> </v>
      </c>
      <c r="S192" s="29" t="str">
        <f>IF(직접데이타입력!$M197=1,IF(직접데이타입력!$E197="18",직접데이타입력!$K197," ")," ")</f>
        <v xml:space="preserve"> </v>
      </c>
      <c r="T192" s="29" t="str">
        <f>IF(직접데이타입력!$M197=1,IF(직접데이타입력!$E197="19",직접데이타입력!$K197," ")," ")</f>
        <v xml:space="preserve"> </v>
      </c>
    </row>
    <row r="193" spans="1:20" ht="11.25" customHeight="1">
      <c r="A193" s="29">
        <f t="shared" si="2"/>
        <v>192</v>
      </c>
      <c r="B193" s="29" t="str">
        <f>IF(직접데이타입력!$M198=1,IF(직접데이타입력!$E198="1",직접데이타입력!$K198," ")," ")</f>
        <v xml:space="preserve"> </v>
      </c>
      <c r="C193" s="29" t="str">
        <f>IF(직접데이타입력!$M198=1,IF(직접데이타입력!$E198="2",직접데이타입력!$K198," ")," ")</f>
        <v xml:space="preserve"> </v>
      </c>
      <c r="D193" s="29" t="str">
        <f>IF(직접데이타입력!$M198=1,IF(직접데이타입력!$E198="3",직접데이타입력!$K198," ")," ")</f>
        <v xml:space="preserve"> </v>
      </c>
      <c r="E193" s="29" t="str">
        <f>IF(직접데이타입력!$M198=1,IF(직접데이타입력!$E198="4",직접데이타입력!$K198," ")," ")</f>
        <v xml:space="preserve"> </v>
      </c>
      <c r="F193" s="29" t="str">
        <f>IF(직접데이타입력!$M198=1,IF(직접데이타입력!$E198="5",직접데이타입력!$K198," ")," ")</f>
        <v xml:space="preserve"> </v>
      </c>
      <c r="G193" s="29" t="str">
        <f>IF(직접데이타입력!$M198=1,IF(직접데이타입력!$E198="6",직접데이타입력!$K198," ")," ")</f>
        <v xml:space="preserve"> </v>
      </c>
      <c r="H193" s="29" t="str">
        <f>IF(직접데이타입력!$M198=1,IF(직접데이타입력!$E198="7",직접데이타입력!$K198," ")," ")</f>
        <v xml:space="preserve"> </v>
      </c>
      <c r="I193" s="29" t="str">
        <f>IF(직접데이타입력!$M198=1,IF(직접데이타입력!$E198="8",직접데이타입력!$K198," ")," ")</f>
        <v xml:space="preserve"> </v>
      </c>
      <c r="J193" s="29" t="str">
        <f>IF(직접데이타입력!$M198=1,IF(직접데이타입력!$E198="9",직접데이타입력!$K198," ")," ")</f>
        <v xml:space="preserve"> </v>
      </c>
      <c r="K193" s="29" t="str">
        <f>IF(직접데이타입력!$M198=1,IF(직접데이타입력!$E198="10",직접데이타입력!$K198," ")," ")</f>
        <v xml:space="preserve"> </v>
      </c>
      <c r="L193" s="29" t="str">
        <f>IF(직접데이타입력!$M198=1,IF(직접데이타입력!$E198="11",직접데이타입력!$K198," ")," ")</f>
        <v xml:space="preserve"> </v>
      </c>
      <c r="M193" s="29" t="str">
        <f>IF(직접데이타입력!$M198=1,IF(직접데이타입력!$E198="12",직접데이타입력!$K198," ")," ")</f>
        <v xml:space="preserve"> </v>
      </c>
      <c r="N193" s="29" t="str">
        <f>IF(직접데이타입력!$M198=1,IF(직접데이타입력!$E198="13",직접데이타입력!$K198," ")," ")</f>
        <v xml:space="preserve"> </v>
      </c>
      <c r="O193" s="29" t="str">
        <f>IF(직접데이타입력!$M198=1,IF(직접데이타입력!$E198="14",직접데이타입력!$K198," ")," ")</f>
        <v xml:space="preserve"> </v>
      </c>
      <c r="P193" s="29" t="str">
        <f>IF(직접데이타입력!$M198=1,IF(직접데이타입력!$E198="15",직접데이타입력!$K198," ")," ")</f>
        <v xml:space="preserve"> </v>
      </c>
      <c r="Q193" s="29" t="str">
        <f>IF(직접데이타입력!$M198=1,IF(직접데이타입력!$E198="16",직접데이타입력!$K198," ")," ")</f>
        <v xml:space="preserve"> </v>
      </c>
      <c r="R193" s="29" t="str">
        <f>IF(직접데이타입력!$M198=1,IF(직접데이타입력!$E198="17",직접데이타입력!$K198," ")," ")</f>
        <v xml:space="preserve"> </v>
      </c>
      <c r="S193" s="29" t="str">
        <f>IF(직접데이타입력!$M198=1,IF(직접데이타입력!$E198="18",직접데이타입력!$K198," ")," ")</f>
        <v xml:space="preserve"> </v>
      </c>
      <c r="T193" s="29" t="str">
        <f>IF(직접데이타입력!$M198=1,IF(직접데이타입력!$E198="19",직접데이타입력!$K198," ")," ")</f>
        <v xml:space="preserve"> </v>
      </c>
    </row>
    <row r="194" spans="1:20" ht="11.25" customHeight="1">
      <c r="A194" s="29">
        <f t="shared" si="2"/>
        <v>193</v>
      </c>
      <c r="B194" s="29" t="str">
        <f>IF(직접데이타입력!$M199=1,IF(직접데이타입력!$E199="1",직접데이타입력!$K199," ")," ")</f>
        <v xml:space="preserve"> </v>
      </c>
      <c r="C194" s="29" t="str">
        <f>IF(직접데이타입력!$M199=1,IF(직접데이타입력!$E199="2",직접데이타입력!$K199," ")," ")</f>
        <v xml:space="preserve"> </v>
      </c>
      <c r="D194" s="29" t="str">
        <f>IF(직접데이타입력!$M199=1,IF(직접데이타입력!$E199="3",직접데이타입력!$K199," ")," ")</f>
        <v xml:space="preserve"> </v>
      </c>
      <c r="E194" s="29" t="str">
        <f>IF(직접데이타입력!$M199=1,IF(직접데이타입력!$E199="4",직접데이타입력!$K199," ")," ")</f>
        <v xml:space="preserve"> </v>
      </c>
      <c r="F194" s="29" t="str">
        <f>IF(직접데이타입력!$M199=1,IF(직접데이타입력!$E199="5",직접데이타입력!$K199," ")," ")</f>
        <v xml:space="preserve"> </v>
      </c>
      <c r="G194" s="29" t="str">
        <f>IF(직접데이타입력!$M199=1,IF(직접데이타입력!$E199="6",직접데이타입력!$K199," ")," ")</f>
        <v xml:space="preserve"> </v>
      </c>
      <c r="H194" s="29" t="str">
        <f>IF(직접데이타입력!$M199=1,IF(직접데이타입력!$E199="7",직접데이타입력!$K199," ")," ")</f>
        <v xml:space="preserve"> </v>
      </c>
      <c r="I194" s="29" t="str">
        <f>IF(직접데이타입력!$M199=1,IF(직접데이타입력!$E199="8",직접데이타입력!$K199," ")," ")</f>
        <v xml:space="preserve"> </v>
      </c>
      <c r="J194" s="29" t="str">
        <f>IF(직접데이타입력!$M199=1,IF(직접데이타입력!$E199="9",직접데이타입력!$K199," ")," ")</f>
        <v xml:space="preserve"> </v>
      </c>
      <c r="K194" s="29" t="str">
        <f>IF(직접데이타입력!$M199=1,IF(직접데이타입력!$E199="10",직접데이타입력!$K199," ")," ")</f>
        <v xml:space="preserve"> </v>
      </c>
      <c r="L194" s="29" t="str">
        <f>IF(직접데이타입력!$M199=1,IF(직접데이타입력!$E199="11",직접데이타입력!$K199," ")," ")</f>
        <v xml:space="preserve"> </v>
      </c>
      <c r="M194" s="29" t="str">
        <f>IF(직접데이타입력!$M199=1,IF(직접데이타입력!$E199="12",직접데이타입력!$K199," ")," ")</f>
        <v xml:space="preserve"> </v>
      </c>
      <c r="N194" s="29" t="str">
        <f>IF(직접데이타입력!$M199=1,IF(직접데이타입력!$E199="13",직접데이타입력!$K199," ")," ")</f>
        <v xml:space="preserve"> </v>
      </c>
      <c r="O194" s="29" t="str">
        <f>IF(직접데이타입력!$M199=1,IF(직접데이타입력!$E199="14",직접데이타입력!$K199," ")," ")</f>
        <v xml:space="preserve"> </v>
      </c>
      <c r="P194" s="29" t="str">
        <f>IF(직접데이타입력!$M199=1,IF(직접데이타입력!$E199="15",직접데이타입력!$K199," ")," ")</f>
        <v xml:space="preserve"> </v>
      </c>
      <c r="Q194" s="29" t="str">
        <f>IF(직접데이타입력!$M199=1,IF(직접데이타입력!$E199="16",직접데이타입력!$K199," ")," ")</f>
        <v xml:space="preserve"> </v>
      </c>
      <c r="R194" s="29" t="str">
        <f>IF(직접데이타입력!$M199=1,IF(직접데이타입력!$E199="17",직접데이타입력!$K199," ")," ")</f>
        <v xml:space="preserve"> </v>
      </c>
      <c r="S194" s="29" t="str">
        <f>IF(직접데이타입력!$M199=1,IF(직접데이타입력!$E199="18",직접데이타입력!$K199," ")," ")</f>
        <v xml:space="preserve"> </v>
      </c>
      <c r="T194" s="29" t="str">
        <f>IF(직접데이타입력!$M199=1,IF(직접데이타입력!$E199="19",직접데이타입력!$K199," ")," ")</f>
        <v xml:space="preserve"> </v>
      </c>
    </row>
    <row r="195" spans="1:20" ht="11.25" customHeight="1">
      <c r="A195" s="29">
        <f t="shared" ref="A195:A258" si="3">ROW()-1</f>
        <v>194</v>
      </c>
      <c r="B195" s="29" t="str">
        <f>IF(직접데이타입력!$M200=1,IF(직접데이타입력!$E200="1",직접데이타입력!$K200," ")," ")</f>
        <v xml:space="preserve"> </v>
      </c>
      <c r="C195" s="29" t="str">
        <f>IF(직접데이타입력!$M200=1,IF(직접데이타입력!$E200="2",직접데이타입력!$K200," ")," ")</f>
        <v xml:space="preserve"> </v>
      </c>
      <c r="D195" s="29" t="str">
        <f>IF(직접데이타입력!$M200=1,IF(직접데이타입력!$E200="3",직접데이타입력!$K200," ")," ")</f>
        <v xml:space="preserve"> </v>
      </c>
      <c r="E195" s="29" t="str">
        <f>IF(직접데이타입력!$M200=1,IF(직접데이타입력!$E200="4",직접데이타입력!$K200," ")," ")</f>
        <v xml:space="preserve"> </v>
      </c>
      <c r="F195" s="29" t="str">
        <f>IF(직접데이타입력!$M200=1,IF(직접데이타입력!$E200="5",직접데이타입력!$K200," ")," ")</f>
        <v xml:space="preserve"> </v>
      </c>
      <c r="G195" s="29" t="str">
        <f>IF(직접데이타입력!$M200=1,IF(직접데이타입력!$E200="6",직접데이타입력!$K200," ")," ")</f>
        <v xml:space="preserve"> </v>
      </c>
      <c r="H195" s="29" t="str">
        <f>IF(직접데이타입력!$M200=1,IF(직접데이타입력!$E200="7",직접데이타입력!$K200," ")," ")</f>
        <v xml:space="preserve"> </v>
      </c>
      <c r="I195" s="29" t="str">
        <f>IF(직접데이타입력!$M200=1,IF(직접데이타입력!$E200="8",직접데이타입력!$K200," ")," ")</f>
        <v xml:space="preserve"> </v>
      </c>
      <c r="J195" s="29" t="str">
        <f>IF(직접데이타입력!$M200=1,IF(직접데이타입력!$E200="9",직접데이타입력!$K200," ")," ")</f>
        <v xml:space="preserve"> </v>
      </c>
      <c r="K195" s="29" t="str">
        <f>IF(직접데이타입력!$M200=1,IF(직접데이타입력!$E200="10",직접데이타입력!$K200," ")," ")</f>
        <v xml:space="preserve"> </v>
      </c>
      <c r="L195" s="29" t="str">
        <f>IF(직접데이타입력!$M200=1,IF(직접데이타입력!$E200="11",직접데이타입력!$K200," ")," ")</f>
        <v xml:space="preserve"> </v>
      </c>
      <c r="M195" s="29" t="str">
        <f>IF(직접데이타입력!$M200=1,IF(직접데이타입력!$E200="12",직접데이타입력!$K200," ")," ")</f>
        <v xml:space="preserve"> </v>
      </c>
      <c r="N195" s="29" t="str">
        <f>IF(직접데이타입력!$M200=1,IF(직접데이타입력!$E200="13",직접데이타입력!$K200," ")," ")</f>
        <v xml:space="preserve"> </v>
      </c>
      <c r="O195" s="29" t="str">
        <f>IF(직접데이타입력!$M200=1,IF(직접데이타입력!$E200="14",직접데이타입력!$K200," ")," ")</f>
        <v xml:space="preserve"> </v>
      </c>
      <c r="P195" s="29" t="str">
        <f>IF(직접데이타입력!$M200=1,IF(직접데이타입력!$E200="15",직접데이타입력!$K200," ")," ")</f>
        <v xml:space="preserve"> </v>
      </c>
      <c r="Q195" s="29" t="str">
        <f>IF(직접데이타입력!$M200=1,IF(직접데이타입력!$E200="16",직접데이타입력!$K200," ")," ")</f>
        <v xml:space="preserve"> </v>
      </c>
      <c r="R195" s="29" t="str">
        <f>IF(직접데이타입력!$M200=1,IF(직접데이타입력!$E200="17",직접데이타입력!$K200," ")," ")</f>
        <v xml:space="preserve"> </v>
      </c>
      <c r="S195" s="29" t="str">
        <f>IF(직접데이타입력!$M200=1,IF(직접데이타입력!$E200="18",직접데이타입력!$K200," ")," ")</f>
        <v xml:space="preserve"> </v>
      </c>
      <c r="T195" s="29" t="str">
        <f>IF(직접데이타입력!$M200=1,IF(직접데이타입력!$E200="19",직접데이타입력!$K200," ")," ")</f>
        <v xml:space="preserve"> </v>
      </c>
    </row>
    <row r="196" spans="1:20" ht="11.25" customHeight="1">
      <c r="A196" s="29">
        <f t="shared" si="3"/>
        <v>195</v>
      </c>
      <c r="B196" s="29" t="str">
        <f>IF(직접데이타입력!$M201=1,IF(직접데이타입력!$E201="1",직접데이타입력!$K201," ")," ")</f>
        <v xml:space="preserve"> </v>
      </c>
      <c r="C196" s="29" t="str">
        <f>IF(직접데이타입력!$M201=1,IF(직접데이타입력!$E201="2",직접데이타입력!$K201," ")," ")</f>
        <v xml:space="preserve"> </v>
      </c>
      <c r="D196" s="29" t="str">
        <f>IF(직접데이타입력!$M201=1,IF(직접데이타입력!$E201="3",직접데이타입력!$K201," ")," ")</f>
        <v xml:space="preserve"> </v>
      </c>
      <c r="E196" s="29" t="str">
        <f>IF(직접데이타입력!$M201=1,IF(직접데이타입력!$E201="4",직접데이타입력!$K201," ")," ")</f>
        <v xml:space="preserve"> </v>
      </c>
      <c r="F196" s="29" t="str">
        <f>IF(직접데이타입력!$M201=1,IF(직접데이타입력!$E201="5",직접데이타입력!$K201," ")," ")</f>
        <v xml:space="preserve"> </v>
      </c>
      <c r="G196" s="29" t="str">
        <f>IF(직접데이타입력!$M201=1,IF(직접데이타입력!$E201="6",직접데이타입력!$K201," ")," ")</f>
        <v xml:space="preserve"> </v>
      </c>
      <c r="H196" s="29" t="str">
        <f>IF(직접데이타입력!$M201=1,IF(직접데이타입력!$E201="7",직접데이타입력!$K201," ")," ")</f>
        <v xml:space="preserve"> </v>
      </c>
      <c r="I196" s="29" t="str">
        <f>IF(직접데이타입력!$M201=1,IF(직접데이타입력!$E201="8",직접데이타입력!$K201," ")," ")</f>
        <v xml:space="preserve"> </v>
      </c>
      <c r="J196" s="29" t="str">
        <f>IF(직접데이타입력!$M201=1,IF(직접데이타입력!$E201="9",직접데이타입력!$K201," ")," ")</f>
        <v xml:space="preserve"> </v>
      </c>
      <c r="K196" s="29" t="str">
        <f>IF(직접데이타입력!$M201=1,IF(직접데이타입력!$E201="10",직접데이타입력!$K201," ")," ")</f>
        <v xml:space="preserve"> </v>
      </c>
      <c r="L196" s="29" t="str">
        <f>IF(직접데이타입력!$M201=1,IF(직접데이타입력!$E201="11",직접데이타입력!$K201," ")," ")</f>
        <v xml:space="preserve"> </v>
      </c>
      <c r="M196" s="29" t="str">
        <f>IF(직접데이타입력!$M201=1,IF(직접데이타입력!$E201="12",직접데이타입력!$K201," ")," ")</f>
        <v xml:space="preserve"> </v>
      </c>
      <c r="N196" s="29" t="str">
        <f>IF(직접데이타입력!$M201=1,IF(직접데이타입력!$E201="13",직접데이타입력!$K201," ")," ")</f>
        <v xml:space="preserve"> </v>
      </c>
      <c r="O196" s="29" t="str">
        <f>IF(직접데이타입력!$M201=1,IF(직접데이타입력!$E201="14",직접데이타입력!$K201," ")," ")</f>
        <v xml:space="preserve"> </v>
      </c>
      <c r="P196" s="29" t="str">
        <f>IF(직접데이타입력!$M201=1,IF(직접데이타입력!$E201="15",직접데이타입력!$K201," ")," ")</f>
        <v xml:space="preserve"> </v>
      </c>
      <c r="Q196" s="29" t="str">
        <f>IF(직접데이타입력!$M201=1,IF(직접데이타입력!$E201="16",직접데이타입력!$K201," ")," ")</f>
        <v xml:space="preserve"> </v>
      </c>
      <c r="R196" s="29" t="str">
        <f>IF(직접데이타입력!$M201=1,IF(직접데이타입력!$E201="17",직접데이타입력!$K201," ")," ")</f>
        <v xml:space="preserve"> </v>
      </c>
      <c r="S196" s="29" t="str">
        <f>IF(직접데이타입력!$M201=1,IF(직접데이타입력!$E201="18",직접데이타입력!$K201," ")," ")</f>
        <v xml:space="preserve"> </v>
      </c>
      <c r="T196" s="29" t="str">
        <f>IF(직접데이타입력!$M201=1,IF(직접데이타입력!$E201="19",직접데이타입력!$K201," ")," ")</f>
        <v xml:space="preserve"> </v>
      </c>
    </row>
    <row r="197" spans="1:20" ht="11.25" customHeight="1">
      <c r="A197" s="29">
        <f t="shared" si="3"/>
        <v>196</v>
      </c>
      <c r="B197" s="29" t="str">
        <f>IF(직접데이타입력!$M202=1,IF(직접데이타입력!$E202="1",직접데이타입력!$K202," ")," ")</f>
        <v xml:space="preserve"> </v>
      </c>
      <c r="C197" s="29" t="str">
        <f>IF(직접데이타입력!$M202=1,IF(직접데이타입력!$E202="2",직접데이타입력!$K202," ")," ")</f>
        <v xml:space="preserve"> </v>
      </c>
      <c r="D197" s="29" t="str">
        <f>IF(직접데이타입력!$M202=1,IF(직접데이타입력!$E202="3",직접데이타입력!$K202," ")," ")</f>
        <v xml:space="preserve"> </v>
      </c>
      <c r="E197" s="29" t="str">
        <f>IF(직접데이타입력!$M202=1,IF(직접데이타입력!$E202="4",직접데이타입력!$K202," ")," ")</f>
        <v xml:space="preserve"> </v>
      </c>
      <c r="F197" s="29" t="str">
        <f>IF(직접데이타입력!$M202=1,IF(직접데이타입력!$E202="5",직접데이타입력!$K202," ")," ")</f>
        <v xml:space="preserve"> </v>
      </c>
      <c r="G197" s="29" t="str">
        <f>IF(직접데이타입력!$M202=1,IF(직접데이타입력!$E202="6",직접데이타입력!$K202," ")," ")</f>
        <v xml:space="preserve"> </v>
      </c>
      <c r="H197" s="29" t="str">
        <f>IF(직접데이타입력!$M202=1,IF(직접데이타입력!$E202="7",직접데이타입력!$K202," ")," ")</f>
        <v xml:space="preserve"> </v>
      </c>
      <c r="I197" s="29" t="str">
        <f>IF(직접데이타입력!$M202=1,IF(직접데이타입력!$E202="8",직접데이타입력!$K202," ")," ")</f>
        <v xml:space="preserve"> </v>
      </c>
      <c r="J197" s="29" t="str">
        <f>IF(직접데이타입력!$M202=1,IF(직접데이타입력!$E202="9",직접데이타입력!$K202," ")," ")</f>
        <v xml:space="preserve"> </v>
      </c>
      <c r="K197" s="29" t="str">
        <f>IF(직접데이타입력!$M202=1,IF(직접데이타입력!$E202="10",직접데이타입력!$K202," ")," ")</f>
        <v xml:space="preserve"> </v>
      </c>
      <c r="L197" s="29" t="str">
        <f>IF(직접데이타입력!$M202=1,IF(직접데이타입력!$E202="11",직접데이타입력!$K202," ")," ")</f>
        <v xml:space="preserve"> </v>
      </c>
      <c r="M197" s="29" t="str">
        <f>IF(직접데이타입력!$M202=1,IF(직접데이타입력!$E202="12",직접데이타입력!$K202," ")," ")</f>
        <v xml:space="preserve"> </v>
      </c>
      <c r="N197" s="29" t="str">
        <f>IF(직접데이타입력!$M202=1,IF(직접데이타입력!$E202="13",직접데이타입력!$K202," ")," ")</f>
        <v xml:space="preserve"> </v>
      </c>
      <c r="O197" s="29" t="str">
        <f>IF(직접데이타입력!$M202=1,IF(직접데이타입력!$E202="14",직접데이타입력!$K202," ")," ")</f>
        <v xml:space="preserve"> </v>
      </c>
      <c r="P197" s="29" t="str">
        <f>IF(직접데이타입력!$M202=1,IF(직접데이타입력!$E202="15",직접데이타입력!$K202," ")," ")</f>
        <v xml:space="preserve"> </v>
      </c>
      <c r="Q197" s="29" t="str">
        <f>IF(직접데이타입력!$M202=1,IF(직접데이타입력!$E202="16",직접데이타입력!$K202," ")," ")</f>
        <v xml:space="preserve"> </v>
      </c>
      <c r="R197" s="29" t="str">
        <f>IF(직접데이타입력!$M202=1,IF(직접데이타입력!$E202="17",직접데이타입력!$K202," ")," ")</f>
        <v xml:space="preserve"> </v>
      </c>
      <c r="S197" s="29" t="str">
        <f>IF(직접데이타입력!$M202=1,IF(직접데이타입력!$E202="18",직접데이타입력!$K202," ")," ")</f>
        <v xml:space="preserve"> </v>
      </c>
      <c r="T197" s="29" t="str">
        <f>IF(직접데이타입력!$M202=1,IF(직접데이타입력!$E202="19",직접데이타입력!$K202," ")," ")</f>
        <v xml:space="preserve"> </v>
      </c>
    </row>
    <row r="198" spans="1:20" ht="11.25" customHeight="1">
      <c r="A198" s="29">
        <f t="shared" si="3"/>
        <v>197</v>
      </c>
      <c r="B198" s="29" t="str">
        <f>IF(직접데이타입력!$M203=1,IF(직접데이타입력!$E203="1",직접데이타입력!$K203," ")," ")</f>
        <v xml:space="preserve"> </v>
      </c>
      <c r="C198" s="29" t="str">
        <f>IF(직접데이타입력!$M203=1,IF(직접데이타입력!$E203="2",직접데이타입력!$K203," ")," ")</f>
        <v xml:space="preserve"> </v>
      </c>
      <c r="D198" s="29" t="str">
        <f>IF(직접데이타입력!$M203=1,IF(직접데이타입력!$E203="3",직접데이타입력!$K203," ")," ")</f>
        <v xml:space="preserve"> </v>
      </c>
      <c r="E198" s="29" t="str">
        <f>IF(직접데이타입력!$M203=1,IF(직접데이타입력!$E203="4",직접데이타입력!$K203," ")," ")</f>
        <v xml:space="preserve"> </v>
      </c>
      <c r="F198" s="29" t="str">
        <f>IF(직접데이타입력!$M203=1,IF(직접데이타입력!$E203="5",직접데이타입력!$K203," ")," ")</f>
        <v xml:space="preserve"> </v>
      </c>
      <c r="G198" s="29" t="str">
        <f>IF(직접데이타입력!$M203=1,IF(직접데이타입력!$E203="6",직접데이타입력!$K203," ")," ")</f>
        <v xml:space="preserve"> </v>
      </c>
      <c r="H198" s="29" t="str">
        <f>IF(직접데이타입력!$M203=1,IF(직접데이타입력!$E203="7",직접데이타입력!$K203," ")," ")</f>
        <v xml:space="preserve"> </v>
      </c>
      <c r="I198" s="29" t="str">
        <f>IF(직접데이타입력!$M203=1,IF(직접데이타입력!$E203="8",직접데이타입력!$K203," ")," ")</f>
        <v xml:space="preserve"> </v>
      </c>
      <c r="J198" s="29" t="str">
        <f>IF(직접데이타입력!$M203=1,IF(직접데이타입력!$E203="9",직접데이타입력!$K203," ")," ")</f>
        <v xml:space="preserve"> </v>
      </c>
      <c r="K198" s="29" t="str">
        <f>IF(직접데이타입력!$M203=1,IF(직접데이타입력!$E203="10",직접데이타입력!$K203," ")," ")</f>
        <v xml:space="preserve"> </v>
      </c>
      <c r="L198" s="29" t="str">
        <f>IF(직접데이타입력!$M203=1,IF(직접데이타입력!$E203="11",직접데이타입력!$K203," ")," ")</f>
        <v xml:space="preserve"> </v>
      </c>
      <c r="M198" s="29" t="str">
        <f>IF(직접데이타입력!$M203=1,IF(직접데이타입력!$E203="12",직접데이타입력!$K203," ")," ")</f>
        <v xml:space="preserve"> </v>
      </c>
      <c r="N198" s="29" t="str">
        <f>IF(직접데이타입력!$M203=1,IF(직접데이타입력!$E203="13",직접데이타입력!$K203," ")," ")</f>
        <v xml:space="preserve"> </v>
      </c>
      <c r="O198" s="29" t="str">
        <f>IF(직접데이타입력!$M203=1,IF(직접데이타입력!$E203="14",직접데이타입력!$K203," ")," ")</f>
        <v xml:space="preserve"> </v>
      </c>
      <c r="P198" s="29" t="str">
        <f>IF(직접데이타입력!$M203=1,IF(직접데이타입력!$E203="15",직접데이타입력!$K203," ")," ")</f>
        <v xml:space="preserve"> </v>
      </c>
      <c r="Q198" s="29" t="str">
        <f>IF(직접데이타입력!$M203=1,IF(직접데이타입력!$E203="16",직접데이타입력!$K203," ")," ")</f>
        <v xml:space="preserve"> </v>
      </c>
      <c r="R198" s="29" t="str">
        <f>IF(직접데이타입력!$M203=1,IF(직접데이타입력!$E203="17",직접데이타입력!$K203," ")," ")</f>
        <v xml:space="preserve"> </v>
      </c>
      <c r="S198" s="29" t="str">
        <f>IF(직접데이타입력!$M203=1,IF(직접데이타입력!$E203="18",직접데이타입력!$K203," ")," ")</f>
        <v xml:space="preserve"> </v>
      </c>
      <c r="T198" s="29" t="str">
        <f>IF(직접데이타입력!$M203=1,IF(직접데이타입력!$E203="19",직접데이타입력!$K203," ")," ")</f>
        <v xml:space="preserve"> </v>
      </c>
    </row>
    <row r="199" spans="1:20" ht="11.25" customHeight="1">
      <c r="A199" s="29">
        <f t="shared" si="3"/>
        <v>198</v>
      </c>
      <c r="B199" s="29" t="str">
        <f>IF(직접데이타입력!$M204=1,IF(직접데이타입력!$E204="1",직접데이타입력!$K204," ")," ")</f>
        <v xml:space="preserve"> </v>
      </c>
      <c r="C199" s="29" t="str">
        <f>IF(직접데이타입력!$M204=1,IF(직접데이타입력!$E204="2",직접데이타입력!$K204," ")," ")</f>
        <v xml:space="preserve"> </v>
      </c>
      <c r="D199" s="29" t="str">
        <f>IF(직접데이타입력!$M204=1,IF(직접데이타입력!$E204="3",직접데이타입력!$K204," ")," ")</f>
        <v xml:space="preserve"> </v>
      </c>
      <c r="E199" s="29" t="str">
        <f>IF(직접데이타입력!$M204=1,IF(직접데이타입력!$E204="4",직접데이타입력!$K204," ")," ")</f>
        <v xml:space="preserve"> </v>
      </c>
      <c r="F199" s="29" t="str">
        <f>IF(직접데이타입력!$M204=1,IF(직접데이타입력!$E204="5",직접데이타입력!$K204," ")," ")</f>
        <v xml:space="preserve"> </v>
      </c>
      <c r="G199" s="29" t="str">
        <f>IF(직접데이타입력!$M204=1,IF(직접데이타입력!$E204="6",직접데이타입력!$K204," ")," ")</f>
        <v xml:space="preserve"> </v>
      </c>
      <c r="H199" s="29" t="str">
        <f>IF(직접데이타입력!$M204=1,IF(직접데이타입력!$E204="7",직접데이타입력!$K204," ")," ")</f>
        <v xml:space="preserve"> </v>
      </c>
      <c r="I199" s="29" t="str">
        <f>IF(직접데이타입력!$M204=1,IF(직접데이타입력!$E204="8",직접데이타입력!$K204," ")," ")</f>
        <v xml:space="preserve"> </v>
      </c>
      <c r="J199" s="29" t="str">
        <f>IF(직접데이타입력!$M204=1,IF(직접데이타입력!$E204="9",직접데이타입력!$K204," ")," ")</f>
        <v xml:space="preserve"> </v>
      </c>
      <c r="K199" s="29" t="str">
        <f>IF(직접데이타입력!$M204=1,IF(직접데이타입력!$E204="10",직접데이타입력!$K204," ")," ")</f>
        <v xml:space="preserve"> </v>
      </c>
      <c r="L199" s="29" t="str">
        <f>IF(직접데이타입력!$M204=1,IF(직접데이타입력!$E204="11",직접데이타입력!$K204," ")," ")</f>
        <v xml:space="preserve"> </v>
      </c>
      <c r="M199" s="29" t="str">
        <f>IF(직접데이타입력!$M204=1,IF(직접데이타입력!$E204="12",직접데이타입력!$K204," ")," ")</f>
        <v xml:space="preserve"> </v>
      </c>
      <c r="N199" s="29" t="str">
        <f>IF(직접데이타입력!$M204=1,IF(직접데이타입력!$E204="13",직접데이타입력!$K204," ")," ")</f>
        <v xml:space="preserve"> </v>
      </c>
      <c r="O199" s="29" t="str">
        <f>IF(직접데이타입력!$M204=1,IF(직접데이타입력!$E204="14",직접데이타입력!$K204," ")," ")</f>
        <v xml:space="preserve"> </v>
      </c>
      <c r="P199" s="29" t="str">
        <f>IF(직접데이타입력!$M204=1,IF(직접데이타입력!$E204="15",직접데이타입력!$K204," ")," ")</f>
        <v xml:space="preserve"> </v>
      </c>
      <c r="Q199" s="29" t="str">
        <f>IF(직접데이타입력!$M204=1,IF(직접데이타입력!$E204="16",직접데이타입력!$K204," ")," ")</f>
        <v xml:space="preserve"> </v>
      </c>
      <c r="R199" s="29" t="str">
        <f>IF(직접데이타입력!$M204=1,IF(직접데이타입력!$E204="17",직접데이타입력!$K204," ")," ")</f>
        <v xml:space="preserve"> </v>
      </c>
      <c r="S199" s="29" t="str">
        <f>IF(직접데이타입력!$M204=1,IF(직접데이타입력!$E204="18",직접데이타입력!$K204," ")," ")</f>
        <v xml:space="preserve"> </v>
      </c>
      <c r="T199" s="29" t="str">
        <f>IF(직접데이타입력!$M204=1,IF(직접데이타입력!$E204="19",직접데이타입력!$K204," ")," ")</f>
        <v xml:space="preserve"> </v>
      </c>
    </row>
    <row r="200" spans="1:20" ht="11.25" customHeight="1">
      <c r="A200" s="29">
        <f t="shared" si="3"/>
        <v>199</v>
      </c>
      <c r="B200" s="29" t="str">
        <f>IF(직접데이타입력!$M205=1,IF(직접데이타입력!$E205="1",직접데이타입력!$K205," ")," ")</f>
        <v xml:space="preserve"> </v>
      </c>
      <c r="C200" s="29" t="str">
        <f>IF(직접데이타입력!$M205=1,IF(직접데이타입력!$E205="2",직접데이타입력!$K205," ")," ")</f>
        <v xml:space="preserve"> </v>
      </c>
      <c r="D200" s="29" t="str">
        <f>IF(직접데이타입력!$M205=1,IF(직접데이타입력!$E205="3",직접데이타입력!$K205," ")," ")</f>
        <v xml:space="preserve"> </v>
      </c>
      <c r="E200" s="29" t="str">
        <f>IF(직접데이타입력!$M205=1,IF(직접데이타입력!$E205="4",직접데이타입력!$K205," ")," ")</f>
        <v xml:space="preserve"> </v>
      </c>
      <c r="F200" s="29" t="str">
        <f>IF(직접데이타입력!$M205=1,IF(직접데이타입력!$E205="5",직접데이타입력!$K205," ")," ")</f>
        <v xml:space="preserve"> </v>
      </c>
      <c r="G200" s="29" t="str">
        <f>IF(직접데이타입력!$M205=1,IF(직접데이타입력!$E205="6",직접데이타입력!$K205," ")," ")</f>
        <v xml:space="preserve"> </v>
      </c>
      <c r="H200" s="29" t="str">
        <f>IF(직접데이타입력!$M205=1,IF(직접데이타입력!$E205="7",직접데이타입력!$K205," ")," ")</f>
        <v xml:space="preserve"> </v>
      </c>
      <c r="I200" s="29" t="str">
        <f>IF(직접데이타입력!$M205=1,IF(직접데이타입력!$E205="8",직접데이타입력!$K205," ")," ")</f>
        <v xml:space="preserve"> </v>
      </c>
      <c r="J200" s="29" t="str">
        <f>IF(직접데이타입력!$M205=1,IF(직접데이타입력!$E205="9",직접데이타입력!$K205," ")," ")</f>
        <v xml:space="preserve"> </v>
      </c>
      <c r="K200" s="29" t="str">
        <f>IF(직접데이타입력!$M205=1,IF(직접데이타입력!$E205="10",직접데이타입력!$K205," ")," ")</f>
        <v xml:space="preserve"> </v>
      </c>
      <c r="L200" s="29" t="str">
        <f>IF(직접데이타입력!$M205=1,IF(직접데이타입력!$E205="11",직접데이타입력!$K205," ")," ")</f>
        <v xml:space="preserve"> </v>
      </c>
      <c r="M200" s="29" t="str">
        <f>IF(직접데이타입력!$M205=1,IF(직접데이타입력!$E205="12",직접데이타입력!$K205," ")," ")</f>
        <v xml:space="preserve"> </v>
      </c>
      <c r="N200" s="29" t="str">
        <f>IF(직접데이타입력!$M205=1,IF(직접데이타입력!$E205="13",직접데이타입력!$K205," ")," ")</f>
        <v xml:space="preserve"> </v>
      </c>
      <c r="O200" s="29" t="str">
        <f>IF(직접데이타입력!$M205=1,IF(직접데이타입력!$E205="14",직접데이타입력!$K205," ")," ")</f>
        <v xml:space="preserve"> </v>
      </c>
      <c r="P200" s="29" t="str">
        <f>IF(직접데이타입력!$M205=1,IF(직접데이타입력!$E205="15",직접데이타입력!$K205," ")," ")</f>
        <v xml:space="preserve"> </v>
      </c>
      <c r="Q200" s="29" t="str">
        <f>IF(직접데이타입력!$M205=1,IF(직접데이타입력!$E205="16",직접데이타입력!$K205," ")," ")</f>
        <v xml:space="preserve"> </v>
      </c>
      <c r="R200" s="29" t="str">
        <f>IF(직접데이타입력!$M205=1,IF(직접데이타입력!$E205="17",직접데이타입력!$K205," ")," ")</f>
        <v xml:space="preserve"> </v>
      </c>
      <c r="S200" s="29" t="str">
        <f>IF(직접데이타입력!$M205=1,IF(직접데이타입력!$E205="18",직접데이타입력!$K205," ")," ")</f>
        <v xml:space="preserve"> </v>
      </c>
      <c r="T200" s="29" t="str">
        <f>IF(직접데이타입력!$M205=1,IF(직접데이타입력!$E205="19",직접데이타입력!$K205," ")," ")</f>
        <v xml:space="preserve"> </v>
      </c>
    </row>
    <row r="201" spans="1:20" ht="11.25" customHeight="1">
      <c r="A201" s="29">
        <f t="shared" si="3"/>
        <v>200</v>
      </c>
      <c r="B201" s="29" t="str">
        <f>IF(직접데이타입력!$M206=1,IF(직접데이타입력!$E206="1",직접데이타입력!$K206," ")," ")</f>
        <v xml:space="preserve"> </v>
      </c>
      <c r="C201" s="29" t="str">
        <f>IF(직접데이타입력!$M206=1,IF(직접데이타입력!$E206="2",직접데이타입력!$K206," ")," ")</f>
        <v xml:space="preserve"> </v>
      </c>
      <c r="D201" s="29" t="str">
        <f>IF(직접데이타입력!$M206=1,IF(직접데이타입력!$E206="3",직접데이타입력!$K206," ")," ")</f>
        <v xml:space="preserve"> </v>
      </c>
      <c r="E201" s="29" t="str">
        <f>IF(직접데이타입력!$M206=1,IF(직접데이타입력!$E206="4",직접데이타입력!$K206," ")," ")</f>
        <v xml:space="preserve"> </v>
      </c>
      <c r="F201" s="29" t="str">
        <f>IF(직접데이타입력!$M206=1,IF(직접데이타입력!$E206="5",직접데이타입력!$K206," ")," ")</f>
        <v xml:space="preserve"> </v>
      </c>
      <c r="G201" s="29" t="str">
        <f>IF(직접데이타입력!$M206=1,IF(직접데이타입력!$E206="6",직접데이타입력!$K206," ")," ")</f>
        <v xml:space="preserve"> </v>
      </c>
      <c r="H201" s="29" t="str">
        <f>IF(직접데이타입력!$M206=1,IF(직접데이타입력!$E206="7",직접데이타입력!$K206," ")," ")</f>
        <v xml:space="preserve"> </v>
      </c>
      <c r="I201" s="29" t="str">
        <f>IF(직접데이타입력!$M206=1,IF(직접데이타입력!$E206="8",직접데이타입력!$K206," ")," ")</f>
        <v xml:space="preserve"> </v>
      </c>
      <c r="J201" s="29" t="str">
        <f>IF(직접데이타입력!$M206=1,IF(직접데이타입력!$E206="9",직접데이타입력!$K206," ")," ")</f>
        <v xml:space="preserve"> </v>
      </c>
      <c r="K201" s="29" t="str">
        <f>IF(직접데이타입력!$M206=1,IF(직접데이타입력!$E206="10",직접데이타입력!$K206," ")," ")</f>
        <v xml:space="preserve"> </v>
      </c>
      <c r="L201" s="29" t="str">
        <f>IF(직접데이타입력!$M206=1,IF(직접데이타입력!$E206="11",직접데이타입력!$K206," ")," ")</f>
        <v xml:space="preserve"> </v>
      </c>
      <c r="M201" s="29" t="str">
        <f>IF(직접데이타입력!$M206=1,IF(직접데이타입력!$E206="12",직접데이타입력!$K206," ")," ")</f>
        <v xml:space="preserve"> </v>
      </c>
      <c r="N201" s="29" t="str">
        <f>IF(직접데이타입력!$M206=1,IF(직접데이타입력!$E206="13",직접데이타입력!$K206," ")," ")</f>
        <v xml:space="preserve"> </v>
      </c>
      <c r="O201" s="29" t="str">
        <f>IF(직접데이타입력!$M206=1,IF(직접데이타입력!$E206="14",직접데이타입력!$K206," ")," ")</f>
        <v xml:space="preserve"> </v>
      </c>
      <c r="P201" s="29" t="str">
        <f>IF(직접데이타입력!$M206=1,IF(직접데이타입력!$E206="15",직접데이타입력!$K206," ")," ")</f>
        <v xml:space="preserve"> </v>
      </c>
      <c r="Q201" s="29" t="str">
        <f>IF(직접데이타입력!$M206=1,IF(직접데이타입력!$E206="16",직접데이타입력!$K206," ")," ")</f>
        <v xml:space="preserve"> </v>
      </c>
      <c r="R201" s="29" t="str">
        <f>IF(직접데이타입력!$M206=1,IF(직접데이타입력!$E206="17",직접데이타입력!$K206," ")," ")</f>
        <v xml:space="preserve"> </v>
      </c>
      <c r="S201" s="29" t="str">
        <f>IF(직접데이타입력!$M206=1,IF(직접데이타입력!$E206="18",직접데이타입력!$K206," ")," ")</f>
        <v xml:space="preserve"> </v>
      </c>
      <c r="T201" s="29" t="str">
        <f>IF(직접데이타입력!$M206=1,IF(직접데이타입력!$E206="19",직접데이타입력!$K206," ")," ")</f>
        <v xml:space="preserve"> </v>
      </c>
    </row>
    <row r="202" spans="1:20" ht="11.25" customHeight="1">
      <c r="A202" s="29">
        <f t="shared" si="3"/>
        <v>201</v>
      </c>
      <c r="B202" s="29" t="str">
        <f>IF(직접데이타입력!$M207=1,IF(직접데이타입력!$E207="1",직접데이타입력!$K207," ")," ")</f>
        <v xml:space="preserve"> </v>
      </c>
      <c r="C202" s="29" t="str">
        <f>IF(직접데이타입력!$M207=1,IF(직접데이타입력!$E207="2",직접데이타입력!$K207," ")," ")</f>
        <v xml:space="preserve"> </v>
      </c>
      <c r="D202" s="29" t="str">
        <f>IF(직접데이타입력!$M207=1,IF(직접데이타입력!$E207="3",직접데이타입력!$K207," ")," ")</f>
        <v xml:space="preserve"> </v>
      </c>
      <c r="E202" s="29" t="str">
        <f>IF(직접데이타입력!$M207=1,IF(직접데이타입력!$E207="4",직접데이타입력!$K207," ")," ")</f>
        <v xml:space="preserve"> </v>
      </c>
      <c r="F202" s="29" t="str">
        <f>IF(직접데이타입력!$M207=1,IF(직접데이타입력!$E207="5",직접데이타입력!$K207," ")," ")</f>
        <v xml:space="preserve"> </v>
      </c>
      <c r="G202" s="29" t="str">
        <f>IF(직접데이타입력!$M207=1,IF(직접데이타입력!$E207="6",직접데이타입력!$K207," ")," ")</f>
        <v xml:space="preserve"> </v>
      </c>
      <c r="H202" s="29" t="str">
        <f>IF(직접데이타입력!$M207=1,IF(직접데이타입력!$E207="7",직접데이타입력!$K207," ")," ")</f>
        <v xml:space="preserve"> </v>
      </c>
      <c r="I202" s="29" t="str">
        <f>IF(직접데이타입력!$M207=1,IF(직접데이타입력!$E207="8",직접데이타입력!$K207," ")," ")</f>
        <v xml:space="preserve"> </v>
      </c>
      <c r="J202" s="29" t="str">
        <f>IF(직접데이타입력!$M207=1,IF(직접데이타입력!$E207="9",직접데이타입력!$K207," ")," ")</f>
        <v xml:space="preserve"> </v>
      </c>
      <c r="K202" s="29" t="str">
        <f>IF(직접데이타입력!$M207=1,IF(직접데이타입력!$E207="10",직접데이타입력!$K207," ")," ")</f>
        <v xml:space="preserve"> </v>
      </c>
      <c r="L202" s="29" t="str">
        <f>IF(직접데이타입력!$M207=1,IF(직접데이타입력!$E207="11",직접데이타입력!$K207," ")," ")</f>
        <v xml:space="preserve"> </v>
      </c>
      <c r="M202" s="29" t="str">
        <f>IF(직접데이타입력!$M207=1,IF(직접데이타입력!$E207="12",직접데이타입력!$K207," ")," ")</f>
        <v xml:space="preserve"> </v>
      </c>
      <c r="N202" s="29" t="str">
        <f>IF(직접데이타입력!$M207=1,IF(직접데이타입력!$E207="13",직접데이타입력!$K207," ")," ")</f>
        <v xml:space="preserve"> </v>
      </c>
      <c r="O202" s="29" t="str">
        <f>IF(직접데이타입력!$M207=1,IF(직접데이타입력!$E207="14",직접데이타입력!$K207," ")," ")</f>
        <v xml:space="preserve"> </v>
      </c>
      <c r="P202" s="29" t="str">
        <f>IF(직접데이타입력!$M207=1,IF(직접데이타입력!$E207="15",직접데이타입력!$K207," ")," ")</f>
        <v xml:space="preserve"> </v>
      </c>
      <c r="Q202" s="29" t="str">
        <f>IF(직접데이타입력!$M207=1,IF(직접데이타입력!$E207="16",직접데이타입력!$K207," ")," ")</f>
        <v xml:space="preserve"> </v>
      </c>
      <c r="R202" s="29" t="str">
        <f>IF(직접데이타입력!$M207=1,IF(직접데이타입력!$E207="17",직접데이타입력!$K207," ")," ")</f>
        <v xml:space="preserve"> </v>
      </c>
      <c r="S202" s="29" t="str">
        <f>IF(직접데이타입력!$M207=1,IF(직접데이타입력!$E207="18",직접데이타입력!$K207," ")," ")</f>
        <v xml:space="preserve"> </v>
      </c>
      <c r="T202" s="29" t="str">
        <f>IF(직접데이타입력!$M207=1,IF(직접데이타입력!$E207="19",직접데이타입력!$K207," ")," ")</f>
        <v xml:space="preserve"> </v>
      </c>
    </row>
    <row r="203" spans="1:20" ht="11.25" customHeight="1">
      <c r="A203" s="29">
        <f t="shared" si="3"/>
        <v>202</v>
      </c>
      <c r="B203" s="29" t="str">
        <f>IF(직접데이타입력!$M208=1,IF(직접데이타입력!$E208="1",직접데이타입력!$K208," ")," ")</f>
        <v xml:space="preserve"> </v>
      </c>
      <c r="C203" s="29" t="str">
        <f>IF(직접데이타입력!$M208=1,IF(직접데이타입력!$E208="2",직접데이타입력!$K208," ")," ")</f>
        <v xml:space="preserve"> </v>
      </c>
      <c r="D203" s="29" t="str">
        <f>IF(직접데이타입력!$M208=1,IF(직접데이타입력!$E208="3",직접데이타입력!$K208," ")," ")</f>
        <v xml:space="preserve"> </v>
      </c>
      <c r="E203" s="29" t="str">
        <f>IF(직접데이타입력!$M208=1,IF(직접데이타입력!$E208="4",직접데이타입력!$K208," ")," ")</f>
        <v xml:space="preserve"> </v>
      </c>
      <c r="F203" s="29" t="str">
        <f>IF(직접데이타입력!$M208=1,IF(직접데이타입력!$E208="5",직접데이타입력!$K208," ")," ")</f>
        <v xml:space="preserve"> </v>
      </c>
      <c r="G203" s="29" t="str">
        <f>IF(직접데이타입력!$M208=1,IF(직접데이타입력!$E208="6",직접데이타입력!$K208," ")," ")</f>
        <v xml:space="preserve"> </v>
      </c>
      <c r="H203" s="29" t="str">
        <f>IF(직접데이타입력!$M208=1,IF(직접데이타입력!$E208="7",직접데이타입력!$K208," ")," ")</f>
        <v xml:space="preserve"> </v>
      </c>
      <c r="I203" s="29" t="str">
        <f>IF(직접데이타입력!$M208=1,IF(직접데이타입력!$E208="8",직접데이타입력!$K208," ")," ")</f>
        <v xml:space="preserve"> </v>
      </c>
      <c r="J203" s="29" t="str">
        <f>IF(직접데이타입력!$M208=1,IF(직접데이타입력!$E208="9",직접데이타입력!$K208," ")," ")</f>
        <v xml:space="preserve"> </v>
      </c>
      <c r="K203" s="29" t="str">
        <f>IF(직접데이타입력!$M208=1,IF(직접데이타입력!$E208="10",직접데이타입력!$K208," ")," ")</f>
        <v xml:space="preserve"> </v>
      </c>
      <c r="L203" s="29" t="str">
        <f>IF(직접데이타입력!$M208=1,IF(직접데이타입력!$E208="11",직접데이타입력!$K208," ")," ")</f>
        <v xml:space="preserve"> </v>
      </c>
      <c r="M203" s="29" t="str">
        <f>IF(직접데이타입력!$M208=1,IF(직접데이타입력!$E208="12",직접데이타입력!$K208," ")," ")</f>
        <v xml:space="preserve"> </v>
      </c>
      <c r="N203" s="29" t="str">
        <f>IF(직접데이타입력!$M208=1,IF(직접데이타입력!$E208="13",직접데이타입력!$K208," ")," ")</f>
        <v xml:space="preserve"> </v>
      </c>
      <c r="O203" s="29" t="str">
        <f>IF(직접데이타입력!$M208=1,IF(직접데이타입력!$E208="14",직접데이타입력!$K208," ")," ")</f>
        <v xml:space="preserve"> </v>
      </c>
      <c r="P203" s="29" t="str">
        <f>IF(직접데이타입력!$M208=1,IF(직접데이타입력!$E208="15",직접데이타입력!$K208," ")," ")</f>
        <v xml:space="preserve"> </v>
      </c>
      <c r="Q203" s="29" t="str">
        <f>IF(직접데이타입력!$M208=1,IF(직접데이타입력!$E208="16",직접데이타입력!$K208," ")," ")</f>
        <v xml:space="preserve"> </v>
      </c>
      <c r="R203" s="29" t="str">
        <f>IF(직접데이타입력!$M208=1,IF(직접데이타입력!$E208="17",직접데이타입력!$K208," ")," ")</f>
        <v xml:space="preserve"> </v>
      </c>
      <c r="S203" s="29" t="str">
        <f>IF(직접데이타입력!$M208=1,IF(직접데이타입력!$E208="18",직접데이타입력!$K208," ")," ")</f>
        <v xml:space="preserve"> </v>
      </c>
      <c r="T203" s="29" t="str">
        <f>IF(직접데이타입력!$M208=1,IF(직접데이타입력!$E208="19",직접데이타입력!$K208," ")," ")</f>
        <v xml:space="preserve"> </v>
      </c>
    </row>
    <row r="204" spans="1:20" ht="11.25" customHeight="1">
      <c r="A204" s="29">
        <f t="shared" si="3"/>
        <v>203</v>
      </c>
      <c r="B204" s="29" t="str">
        <f>IF(직접데이타입력!$M209=1,IF(직접데이타입력!$E209="1",직접데이타입력!$K209," ")," ")</f>
        <v xml:space="preserve"> </v>
      </c>
      <c r="C204" s="29" t="str">
        <f>IF(직접데이타입력!$M209=1,IF(직접데이타입력!$E209="2",직접데이타입력!$K209," ")," ")</f>
        <v xml:space="preserve"> </v>
      </c>
      <c r="D204" s="29" t="str">
        <f>IF(직접데이타입력!$M209=1,IF(직접데이타입력!$E209="3",직접데이타입력!$K209," ")," ")</f>
        <v xml:space="preserve"> </v>
      </c>
      <c r="E204" s="29" t="str">
        <f>IF(직접데이타입력!$M209=1,IF(직접데이타입력!$E209="4",직접데이타입력!$K209," ")," ")</f>
        <v xml:space="preserve"> </v>
      </c>
      <c r="F204" s="29" t="str">
        <f>IF(직접데이타입력!$M209=1,IF(직접데이타입력!$E209="5",직접데이타입력!$K209," ")," ")</f>
        <v xml:space="preserve"> </v>
      </c>
      <c r="G204" s="29" t="str">
        <f>IF(직접데이타입력!$M209=1,IF(직접데이타입력!$E209="6",직접데이타입력!$K209," ")," ")</f>
        <v xml:space="preserve"> </v>
      </c>
      <c r="H204" s="29" t="str">
        <f>IF(직접데이타입력!$M209=1,IF(직접데이타입력!$E209="7",직접데이타입력!$K209," ")," ")</f>
        <v xml:space="preserve"> </v>
      </c>
      <c r="I204" s="29" t="str">
        <f>IF(직접데이타입력!$M209=1,IF(직접데이타입력!$E209="8",직접데이타입력!$K209," ")," ")</f>
        <v xml:space="preserve"> </v>
      </c>
      <c r="J204" s="29" t="str">
        <f>IF(직접데이타입력!$M209=1,IF(직접데이타입력!$E209="9",직접데이타입력!$K209," ")," ")</f>
        <v xml:space="preserve"> </v>
      </c>
      <c r="K204" s="29" t="str">
        <f>IF(직접데이타입력!$M209=1,IF(직접데이타입력!$E209="10",직접데이타입력!$K209," ")," ")</f>
        <v xml:space="preserve"> </v>
      </c>
      <c r="L204" s="29" t="str">
        <f>IF(직접데이타입력!$M209=1,IF(직접데이타입력!$E209="11",직접데이타입력!$K209," ")," ")</f>
        <v xml:space="preserve"> </v>
      </c>
      <c r="M204" s="29" t="str">
        <f>IF(직접데이타입력!$M209=1,IF(직접데이타입력!$E209="12",직접데이타입력!$K209," ")," ")</f>
        <v xml:space="preserve"> </v>
      </c>
      <c r="N204" s="29" t="str">
        <f>IF(직접데이타입력!$M209=1,IF(직접데이타입력!$E209="13",직접데이타입력!$K209," ")," ")</f>
        <v xml:space="preserve"> </v>
      </c>
      <c r="O204" s="29" t="str">
        <f>IF(직접데이타입력!$M209=1,IF(직접데이타입력!$E209="14",직접데이타입력!$K209," ")," ")</f>
        <v xml:space="preserve"> </v>
      </c>
      <c r="P204" s="29" t="str">
        <f>IF(직접데이타입력!$M209=1,IF(직접데이타입력!$E209="15",직접데이타입력!$K209," ")," ")</f>
        <v xml:space="preserve"> </v>
      </c>
      <c r="Q204" s="29" t="str">
        <f>IF(직접데이타입력!$M209=1,IF(직접데이타입력!$E209="16",직접데이타입력!$K209," ")," ")</f>
        <v xml:space="preserve"> </v>
      </c>
      <c r="R204" s="29" t="str">
        <f>IF(직접데이타입력!$M209=1,IF(직접데이타입력!$E209="17",직접데이타입력!$K209," ")," ")</f>
        <v xml:space="preserve"> </v>
      </c>
      <c r="S204" s="29" t="str">
        <f>IF(직접데이타입력!$M209=1,IF(직접데이타입력!$E209="18",직접데이타입력!$K209," ")," ")</f>
        <v xml:space="preserve"> </v>
      </c>
      <c r="T204" s="29" t="str">
        <f>IF(직접데이타입력!$M209=1,IF(직접데이타입력!$E209="19",직접데이타입력!$K209," ")," ")</f>
        <v xml:space="preserve"> </v>
      </c>
    </row>
    <row r="205" spans="1:20" ht="11.25" customHeight="1">
      <c r="A205" s="29">
        <f t="shared" si="3"/>
        <v>204</v>
      </c>
      <c r="B205" s="29" t="str">
        <f>IF(직접데이타입력!$M210=1,IF(직접데이타입력!$E210="1",직접데이타입력!$K210," ")," ")</f>
        <v xml:space="preserve"> </v>
      </c>
      <c r="C205" s="29" t="str">
        <f>IF(직접데이타입력!$M210=1,IF(직접데이타입력!$E210="2",직접데이타입력!$K210," ")," ")</f>
        <v xml:space="preserve"> </v>
      </c>
      <c r="D205" s="29" t="str">
        <f>IF(직접데이타입력!$M210=1,IF(직접데이타입력!$E210="3",직접데이타입력!$K210," ")," ")</f>
        <v xml:space="preserve"> </v>
      </c>
      <c r="E205" s="29" t="str">
        <f>IF(직접데이타입력!$M210=1,IF(직접데이타입력!$E210="4",직접데이타입력!$K210," ")," ")</f>
        <v xml:space="preserve"> </v>
      </c>
      <c r="F205" s="29" t="str">
        <f>IF(직접데이타입력!$M210=1,IF(직접데이타입력!$E210="5",직접데이타입력!$K210," ")," ")</f>
        <v xml:space="preserve"> </v>
      </c>
      <c r="G205" s="29" t="str">
        <f>IF(직접데이타입력!$M210=1,IF(직접데이타입력!$E210="6",직접데이타입력!$K210," ")," ")</f>
        <v xml:space="preserve"> </v>
      </c>
      <c r="H205" s="29" t="str">
        <f>IF(직접데이타입력!$M210=1,IF(직접데이타입력!$E210="7",직접데이타입력!$K210," ")," ")</f>
        <v xml:space="preserve"> </v>
      </c>
      <c r="I205" s="29" t="str">
        <f>IF(직접데이타입력!$M210=1,IF(직접데이타입력!$E210="8",직접데이타입력!$K210," ")," ")</f>
        <v xml:space="preserve"> </v>
      </c>
      <c r="J205" s="29" t="str">
        <f>IF(직접데이타입력!$M210=1,IF(직접데이타입력!$E210="9",직접데이타입력!$K210," ")," ")</f>
        <v xml:space="preserve"> </v>
      </c>
      <c r="K205" s="29" t="str">
        <f>IF(직접데이타입력!$M210=1,IF(직접데이타입력!$E210="10",직접데이타입력!$K210," ")," ")</f>
        <v xml:space="preserve"> </v>
      </c>
      <c r="L205" s="29" t="str">
        <f>IF(직접데이타입력!$M210=1,IF(직접데이타입력!$E210="11",직접데이타입력!$K210," ")," ")</f>
        <v xml:space="preserve"> </v>
      </c>
      <c r="M205" s="29" t="str">
        <f>IF(직접데이타입력!$M210=1,IF(직접데이타입력!$E210="12",직접데이타입력!$K210," ")," ")</f>
        <v xml:space="preserve"> </v>
      </c>
      <c r="N205" s="29" t="str">
        <f>IF(직접데이타입력!$M210=1,IF(직접데이타입력!$E210="13",직접데이타입력!$K210," ")," ")</f>
        <v xml:space="preserve"> </v>
      </c>
      <c r="O205" s="29" t="str">
        <f>IF(직접데이타입력!$M210=1,IF(직접데이타입력!$E210="14",직접데이타입력!$K210," ")," ")</f>
        <v xml:space="preserve"> </v>
      </c>
      <c r="P205" s="29" t="str">
        <f>IF(직접데이타입력!$M210=1,IF(직접데이타입력!$E210="15",직접데이타입력!$K210," ")," ")</f>
        <v xml:space="preserve"> </v>
      </c>
      <c r="Q205" s="29" t="str">
        <f>IF(직접데이타입력!$M210=1,IF(직접데이타입력!$E210="16",직접데이타입력!$K210," ")," ")</f>
        <v xml:space="preserve"> </v>
      </c>
      <c r="R205" s="29" t="str">
        <f>IF(직접데이타입력!$M210=1,IF(직접데이타입력!$E210="17",직접데이타입력!$K210," ")," ")</f>
        <v xml:space="preserve"> </v>
      </c>
      <c r="S205" s="29" t="str">
        <f>IF(직접데이타입력!$M210=1,IF(직접데이타입력!$E210="18",직접데이타입력!$K210," ")," ")</f>
        <v xml:space="preserve"> </v>
      </c>
      <c r="T205" s="29" t="str">
        <f>IF(직접데이타입력!$M210=1,IF(직접데이타입력!$E210="19",직접데이타입력!$K210," ")," ")</f>
        <v xml:space="preserve"> </v>
      </c>
    </row>
    <row r="206" spans="1:20" ht="11.25" customHeight="1">
      <c r="A206" s="29">
        <f t="shared" si="3"/>
        <v>205</v>
      </c>
      <c r="B206" s="29" t="str">
        <f>IF(직접데이타입력!$M211=1,IF(직접데이타입력!$E211="1",직접데이타입력!$K211," ")," ")</f>
        <v xml:space="preserve"> </v>
      </c>
      <c r="C206" s="29" t="str">
        <f>IF(직접데이타입력!$M211=1,IF(직접데이타입력!$E211="2",직접데이타입력!$K211," ")," ")</f>
        <v xml:space="preserve"> </v>
      </c>
      <c r="D206" s="29" t="str">
        <f>IF(직접데이타입력!$M211=1,IF(직접데이타입력!$E211="3",직접데이타입력!$K211," ")," ")</f>
        <v xml:space="preserve"> </v>
      </c>
      <c r="E206" s="29" t="str">
        <f>IF(직접데이타입력!$M211=1,IF(직접데이타입력!$E211="4",직접데이타입력!$K211," ")," ")</f>
        <v xml:space="preserve"> </v>
      </c>
      <c r="F206" s="29" t="str">
        <f>IF(직접데이타입력!$M211=1,IF(직접데이타입력!$E211="5",직접데이타입력!$K211," ")," ")</f>
        <v xml:space="preserve"> </v>
      </c>
      <c r="G206" s="29" t="str">
        <f>IF(직접데이타입력!$M211=1,IF(직접데이타입력!$E211="6",직접데이타입력!$K211," ")," ")</f>
        <v xml:space="preserve"> </v>
      </c>
      <c r="H206" s="29" t="str">
        <f>IF(직접데이타입력!$M211=1,IF(직접데이타입력!$E211="7",직접데이타입력!$K211," ")," ")</f>
        <v xml:space="preserve"> </v>
      </c>
      <c r="I206" s="29" t="str">
        <f>IF(직접데이타입력!$M211=1,IF(직접데이타입력!$E211="8",직접데이타입력!$K211," ")," ")</f>
        <v xml:space="preserve"> </v>
      </c>
      <c r="J206" s="29" t="str">
        <f>IF(직접데이타입력!$M211=1,IF(직접데이타입력!$E211="9",직접데이타입력!$K211," ")," ")</f>
        <v xml:space="preserve"> </v>
      </c>
      <c r="K206" s="29" t="str">
        <f>IF(직접데이타입력!$M211=1,IF(직접데이타입력!$E211="10",직접데이타입력!$K211," ")," ")</f>
        <v xml:space="preserve"> </v>
      </c>
      <c r="L206" s="29" t="str">
        <f>IF(직접데이타입력!$M211=1,IF(직접데이타입력!$E211="11",직접데이타입력!$K211," ")," ")</f>
        <v xml:space="preserve"> </v>
      </c>
      <c r="M206" s="29" t="str">
        <f>IF(직접데이타입력!$M211=1,IF(직접데이타입력!$E211="12",직접데이타입력!$K211," ")," ")</f>
        <v xml:space="preserve"> </v>
      </c>
      <c r="N206" s="29" t="str">
        <f>IF(직접데이타입력!$M211=1,IF(직접데이타입력!$E211="13",직접데이타입력!$K211," ")," ")</f>
        <v xml:space="preserve"> </v>
      </c>
      <c r="O206" s="29" t="str">
        <f>IF(직접데이타입력!$M211=1,IF(직접데이타입력!$E211="14",직접데이타입력!$K211," ")," ")</f>
        <v xml:space="preserve"> </v>
      </c>
      <c r="P206" s="29" t="str">
        <f>IF(직접데이타입력!$M211=1,IF(직접데이타입력!$E211="15",직접데이타입력!$K211," ")," ")</f>
        <v xml:space="preserve"> </v>
      </c>
      <c r="Q206" s="29" t="str">
        <f>IF(직접데이타입력!$M211=1,IF(직접데이타입력!$E211="16",직접데이타입력!$K211," ")," ")</f>
        <v xml:space="preserve"> </v>
      </c>
      <c r="R206" s="29" t="str">
        <f>IF(직접데이타입력!$M211=1,IF(직접데이타입력!$E211="17",직접데이타입력!$K211," ")," ")</f>
        <v xml:space="preserve"> </v>
      </c>
      <c r="S206" s="29" t="str">
        <f>IF(직접데이타입력!$M211=1,IF(직접데이타입력!$E211="18",직접데이타입력!$K211," ")," ")</f>
        <v xml:space="preserve"> </v>
      </c>
      <c r="T206" s="29" t="str">
        <f>IF(직접데이타입력!$M211=1,IF(직접데이타입력!$E211="19",직접데이타입력!$K211," ")," ")</f>
        <v xml:space="preserve"> </v>
      </c>
    </row>
    <row r="207" spans="1:20" ht="11.25" customHeight="1">
      <c r="A207" s="29">
        <f t="shared" si="3"/>
        <v>206</v>
      </c>
      <c r="B207" s="29" t="str">
        <f>IF(직접데이타입력!$M212=1,IF(직접데이타입력!$E212="1",직접데이타입력!$K212," ")," ")</f>
        <v xml:space="preserve"> </v>
      </c>
      <c r="C207" s="29" t="str">
        <f>IF(직접데이타입력!$M212=1,IF(직접데이타입력!$E212="2",직접데이타입력!$K212," ")," ")</f>
        <v xml:space="preserve"> </v>
      </c>
      <c r="D207" s="29" t="str">
        <f>IF(직접데이타입력!$M212=1,IF(직접데이타입력!$E212="3",직접데이타입력!$K212," ")," ")</f>
        <v xml:space="preserve"> </v>
      </c>
      <c r="E207" s="29" t="str">
        <f>IF(직접데이타입력!$M212=1,IF(직접데이타입력!$E212="4",직접데이타입력!$K212," ")," ")</f>
        <v xml:space="preserve"> </v>
      </c>
      <c r="F207" s="29" t="str">
        <f>IF(직접데이타입력!$M212=1,IF(직접데이타입력!$E212="5",직접데이타입력!$K212," ")," ")</f>
        <v xml:space="preserve"> </v>
      </c>
      <c r="G207" s="29" t="str">
        <f>IF(직접데이타입력!$M212=1,IF(직접데이타입력!$E212="6",직접데이타입력!$K212," ")," ")</f>
        <v xml:space="preserve"> </v>
      </c>
      <c r="H207" s="29" t="str">
        <f>IF(직접데이타입력!$M212=1,IF(직접데이타입력!$E212="7",직접데이타입력!$K212," ")," ")</f>
        <v xml:space="preserve"> </v>
      </c>
      <c r="I207" s="29" t="str">
        <f>IF(직접데이타입력!$M212=1,IF(직접데이타입력!$E212="8",직접데이타입력!$K212," ")," ")</f>
        <v xml:space="preserve"> </v>
      </c>
      <c r="J207" s="29" t="str">
        <f>IF(직접데이타입력!$M212=1,IF(직접데이타입력!$E212="9",직접데이타입력!$K212," ")," ")</f>
        <v xml:space="preserve"> </v>
      </c>
      <c r="K207" s="29" t="str">
        <f>IF(직접데이타입력!$M212=1,IF(직접데이타입력!$E212="10",직접데이타입력!$K212," ")," ")</f>
        <v xml:space="preserve"> </v>
      </c>
      <c r="L207" s="29" t="str">
        <f>IF(직접데이타입력!$M212=1,IF(직접데이타입력!$E212="11",직접데이타입력!$K212," ")," ")</f>
        <v xml:space="preserve"> </v>
      </c>
      <c r="M207" s="29" t="str">
        <f>IF(직접데이타입력!$M212=1,IF(직접데이타입력!$E212="12",직접데이타입력!$K212," ")," ")</f>
        <v xml:space="preserve"> </v>
      </c>
      <c r="N207" s="29" t="str">
        <f>IF(직접데이타입력!$M212=1,IF(직접데이타입력!$E212="13",직접데이타입력!$K212," ")," ")</f>
        <v xml:space="preserve"> </v>
      </c>
      <c r="O207" s="29" t="str">
        <f>IF(직접데이타입력!$M212=1,IF(직접데이타입력!$E212="14",직접데이타입력!$K212," ")," ")</f>
        <v xml:space="preserve"> </v>
      </c>
      <c r="P207" s="29" t="str">
        <f>IF(직접데이타입력!$M212=1,IF(직접데이타입력!$E212="15",직접데이타입력!$K212," ")," ")</f>
        <v xml:space="preserve"> </v>
      </c>
      <c r="Q207" s="29" t="str">
        <f>IF(직접데이타입력!$M212=1,IF(직접데이타입력!$E212="16",직접데이타입력!$K212," ")," ")</f>
        <v xml:space="preserve"> </v>
      </c>
      <c r="R207" s="29" t="str">
        <f>IF(직접데이타입력!$M212=1,IF(직접데이타입력!$E212="17",직접데이타입력!$K212," ")," ")</f>
        <v xml:space="preserve"> </v>
      </c>
      <c r="S207" s="29" t="str">
        <f>IF(직접데이타입력!$M212=1,IF(직접데이타입력!$E212="18",직접데이타입력!$K212," ")," ")</f>
        <v xml:space="preserve"> </v>
      </c>
      <c r="T207" s="29" t="str">
        <f>IF(직접데이타입력!$M212=1,IF(직접데이타입력!$E212="19",직접데이타입력!$K212," ")," ")</f>
        <v xml:space="preserve"> </v>
      </c>
    </row>
    <row r="208" spans="1:20" ht="11.25" customHeight="1">
      <c r="A208" s="29">
        <f t="shared" si="3"/>
        <v>207</v>
      </c>
      <c r="B208" s="29" t="str">
        <f>IF(직접데이타입력!$M213=1,IF(직접데이타입력!$E213="1",직접데이타입력!$K213," ")," ")</f>
        <v xml:space="preserve"> </v>
      </c>
      <c r="C208" s="29" t="str">
        <f>IF(직접데이타입력!$M213=1,IF(직접데이타입력!$E213="2",직접데이타입력!$K213," ")," ")</f>
        <v xml:space="preserve"> </v>
      </c>
      <c r="D208" s="29" t="str">
        <f>IF(직접데이타입력!$M213=1,IF(직접데이타입력!$E213="3",직접데이타입력!$K213," ")," ")</f>
        <v xml:space="preserve"> </v>
      </c>
      <c r="E208" s="29" t="str">
        <f>IF(직접데이타입력!$M213=1,IF(직접데이타입력!$E213="4",직접데이타입력!$K213," ")," ")</f>
        <v xml:space="preserve"> </v>
      </c>
      <c r="F208" s="29" t="str">
        <f>IF(직접데이타입력!$M213=1,IF(직접데이타입력!$E213="5",직접데이타입력!$K213," ")," ")</f>
        <v xml:space="preserve"> </v>
      </c>
      <c r="G208" s="29" t="str">
        <f>IF(직접데이타입력!$M213=1,IF(직접데이타입력!$E213="6",직접데이타입력!$K213," ")," ")</f>
        <v xml:space="preserve"> </v>
      </c>
      <c r="H208" s="29" t="str">
        <f>IF(직접데이타입력!$M213=1,IF(직접데이타입력!$E213="7",직접데이타입력!$K213," ")," ")</f>
        <v xml:space="preserve"> </v>
      </c>
      <c r="I208" s="29" t="str">
        <f>IF(직접데이타입력!$M213=1,IF(직접데이타입력!$E213="8",직접데이타입력!$K213," ")," ")</f>
        <v xml:space="preserve"> </v>
      </c>
      <c r="J208" s="29" t="str">
        <f>IF(직접데이타입력!$M213=1,IF(직접데이타입력!$E213="9",직접데이타입력!$K213," ")," ")</f>
        <v xml:space="preserve"> </v>
      </c>
      <c r="K208" s="29" t="str">
        <f>IF(직접데이타입력!$M213=1,IF(직접데이타입력!$E213="10",직접데이타입력!$K213," ")," ")</f>
        <v xml:space="preserve"> </v>
      </c>
      <c r="L208" s="29" t="str">
        <f>IF(직접데이타입력!$M213=1,IF(직접데이타입력!$E213="11",직접데이타입력!$K213," ")," ")</f>
        <v xml:space="preserve"> </v>
      </c>
      <c r="M208" s="29" t="str">
        <f>IF(직접데이타입력!$M213=1,IF(직접데이타입력!$E213="12",직접데이타입력!$K213," ")," ")</f>
        <v xml:space="preserve"> </v>
      </c>
      <c r="N208" s="29" t="str">
        <f>IF(직접데이타입력!$M213=1,IF(직접데이타입력!$E213="13",직접데이타입력!$K213," ")," ")</f>
        <v xml:space="preserve"> </v>
      </c>
      <c r="O208" s="29" t="str">
        <f>IF(직접데이타입력!$M213=1,IF(직접데이타입력!$E213="14",직접데이타입력!$K213," ")," ")</f>
        <v xml:space="preserve"> </v>
      </c>
      <c r="P208" s="29" t="str">
        <f>IF(직접데이타입력!$M213=1,IF(직접데이타입력!$E213="15",직접데이타입력!$K213," ")," ")</f>
        <v xml:space="preserve"> </v>
      </c>
      <c r="Q208" s="29" t="str">
        <f>IF(직접데이타입력!$M213=1,IF(직접데이타입력!$E213="16",직접데이타입력!$K213," ")," ")</f>
        <v xml:space="preserve"> </v>
      </c>
      <c r="R208" s="29" t="str">
        <f>IF(직접데이타입력!$M213=1,IF(직접데이타입력!$E213="17",직접데이타입력!$K213," ")," ")</f>
        <v xml:space="preserve"> </v>
      </c>
      <c r="S208" s="29" t="str">
        <f>IF(직접데이타입력!$M213=1,IF(직접데이타입력!$E213="18",직접데이타입력!$K213," ")," ")</f>
        <v xml:space="preserve"> </v>
      </c>
      <c r="T208" s="29" t="str">
        <f>IF(직접데이타입력!$M213=1,IF(직접데이타입력!$E213="19",직접데이타입력!$K213," ")," ")</f>
        <v xml:space="preserve"> </v>
      </c>
    </row>
    <row r="209" spans="1:20" ht="11.25" customHeight="1">
      <c r="A209" s="29">
        <f t="shared" si="3"/>
        <v>208</v>
      </c>
      <c r="B209" s="29" t="str">
        <f>IF(직접데이타입력!$M214=1,IF(직접데이타입력!$E214="1",직접데이타입력!$K214," ")," ")</f>
        <v xml:space="preserve"> </v>
      </c>
      <c r="C209" s="29" t="str">
        <f>IF(직접데이타입력!$M214=1,IF(직접데이타입력!$E214="2",직접데이타입력!$K214," ")," ")</f>
        <v xml:space="preserve"> </v>
      </c>
      <c r="D209" s="29" t="str">
        <f>IF(직접데이타입력!$M214=1,IF(직접데이타입력!$E214="3",직접데이타입력!$K214," ")," ")</f>
        <v xml:space="preserve"> </v>
      </c>
      <c r="E209" s="29" t="str">
        <f>IF(직접데이타입력!$M214=1,IF(직접데이타입력!$E214="4",직접데이타입력!$K214," ")," ")</f>
        <v xml:space="preserve"> </v>
      </c>
      <c r="F209" s="29" t="str">
        <f>IF(직접데이타입력!$M214=1,IF(직접데이타입력!$E214="5",직접데이타입력!$K214," ")," ")</f>
        <v xml:space="preserve"> </v>
      </c>
      <c r="G209" s="29" t="str">
        <f>IF(직접데이타입력!$M214=1,IF(직접데이타입력!$E214="6",직접데이타입력!$K214," ")," ")</f>
        <v xml:space="preserve"> </v>
      </c>
      <c r="H209" s="29" t="str">
        <f>IF(직접데이타입력!$M214=1,IF(직접데이타입력!$E214="7",직접데이타입력!$K214," ")," ")</f>
        <v xml:space="preserve"> </v>
      </c>
      <c r="I209" s="29" t="str">
        <f>IF(직접데이타입력!$M214=1,IF(직접데이타입력!$E214="8",직접데이타입력!$K214," ")," ")</f>
        <v xml:space="preserve"> </v>
      </c>
      <c r="J209" s="29" t="str">
        <f>IF(직접데이타입력!$M214=1,IF(직접데이타입력!$E214="9",직접데이타입력!$K214," ")," ")</f>
        <v xml:space="preserve"> </v>
      </c>
      <c r="K209" s="29" t="str">
        <f>IF(직접데이타입력!$M214=1,IF(직접데이타입력!$E214="10",직접데이타입력!$K214," ")," ")</f>
        <v xml:space="preserve"> </v>
      </c>
      <c r="L209" s="29" t="str">
        <f>IF(직접데이타입력!$M214=1,IF(직접데이타입력!$E214="11",직접데이타입력!$K214," ")," ")</f>
        <v xml:space="preserve"> </v>
      </c>
      <c r="M209" s="29" t="str">
        <f>IF(직접데이타입력!$M214=1,IF(직접데이타입력!$E214="12",직접데이타입력!$K214," ")," ")</f>
        <v xml:space="preserve"> </v>
      </c>
      <c r="N209" s="29" t="str">
        <f>IF(직접데이타입력!$M214=1,IF(직접데이타입력!$E214="13",직접데이타입력!$K214," ")," ")</f>
        <v xml:space="preserve"> </v>
      </c>
      <c r="O209" s="29" t="str">
        <f>IF(직접데이타입력!$M214=1,IF(직접데이타입력!$E214="14",직접데이타입력!$K214," ")," ")</f>
        <v xml:space="preserve"> </v>
      </c>
      <c r="P209" s="29" t="str">
        <f>IF(직접데이타입력!$M214=1,IF(직접데이타입력!$E214="15",직접데이타입력!$K214," ")," ")</f>
        <v xml:space="preserve"> </v>
      </c>
      <c r="Q209" s="29" t="str">
        <f>IF(직접데이타입력!$M214=1,IF(직접데이타입력!$E214="16",직접데이타입력!$K214," ")," ")</f>
        <v xml:space="preserve"> </v>
      </c>
      <c r="R209" s="29" t="str">
        <f>IF(직접데이타입력!$M214=1,IF(직접데이타입력!$E214="17",직접데이타입력!$K214," ")," ")</f>
        <v xml:space="preserve"> </v>
      </c>
      <c r="S209" s="29" t="str">
        <f>IF(직접데이타입력!$M214=1,IF(직접데이타입력!$E214="18",직접데이타입력!$K214," ")," ")</f>
        <v xml:space="preserve"> </v>
      </c>
      <c r="T209" s="29" t="str">
        <f>IF(직접데이타입력!$M214=1,IF(직접데이타입력!$E214="19",직접데이타입력!$K214," ")," ")</f>
        <v xml:space="preserve"> </v>
      </c>
    </row>
    <row r="210" spans="1:20" ht="11.25" customHeight="1">
      <c r="A210" s="29">
        <f t="shared" si="3"/>
        <v>209</v>
      </c>
      <c r="B210" s="29" t="str">
        <f>IF(직접데이타입력!$M215=1,IF(직접데이타입력!$E215="1",직접데이타입력!$K215," ")," ")</f>
        <v xml:space="preserve"> </v>
      </c>
      <c r="C210" s="29" t="str">
        <f>IF(직접데이타입력!$M215=1,IF(직접데이타입력!$E215="2",직접데이타입력!$K215," ")," ")</f>
        <v xml:space="preserve"> </v>
      </c>
      <c r="D210" s="29" t="str">
        <f>IF(직접데이타입력!$M215=1,IF(직접데이타입력!$E215="3",직접데이타입력!$K215," ")," ")</f>
        <v xml:space="preserve"> </v>
      </c>
      <c r="E210" s="29" t="str">
        <f>IF(직접데이타입력!$M215=1,IF(직접데이타입력!$E215="4",직접데이타입력!$K215," ")," ")</f>
        <v xml:space="preserve"> </v>
      </c>
      <c r="F210" s="29" t="str">
        <f>IF(직접데이타입력!$M215=1,IF(직접데이타입력!$E215="5",직접데이타입력!$K215," ")," ")</f>
        <v xml:space="preserve"> </v>
      </c>
      <c r="G210" s="29" t="str">
        <f>IF(직접데이타입력!$M215=1,IF(직접데이타입력!$E215="6",직접데이타입력!$K215," ")," ")</f>
        <v xml:space="preserve"> </v>
      </c>
      <c r="H210" s="29" t="str">
        <f>IF(직접데이타입력!$M215=1,IF(직접데이타입력!$E215="7",직접데이타입력!$K215," ")," ")</f>
        <v xml:space="preserve"> </v>
      </c>
      <c r="I210" s="29" t="str">
        <f>IF(직접데이타입력!$M215=1,IF(직접데이타입력!$E215="8",직접데이타입력!$K215," ")," ")</f>
        <v xml:space="preserve"> </v>
      </c>
      <c r="J210" s="29" t="str">
        <f>IF(직접데이타입력!$M215=1,IF(직접데이타입력!$E215="9",직접데이타입력!$K215," ")," ")</f>
        <v xml:space="preserve"> </v>
      </c>
      <c r="K210" s="29" t="str">
        <f>IF(직접데이타입력!$M215=1,IF(직접데이타입력!$E215="10",직접데이타입력!$K215," ")," ")</f>
        <v xml:space="preserve"> </v>
      </c>
      <c r="L210" s="29" t="str">
        <f>IF(직접데이타입력!$M215=1,IF(직접데이타입력!$E215="11",직접데이타입력!$K215," ")," ")</f>
        <v xml:space="preserve"> </v>
      </c>
      <c r="M210" s="29" t="str">
        <f>IF(직접데이타입력!$M215=1,IF(직접데이타입력!$E215="12",직접데이타입력!$K215," ")," ")</f>
        <v xml:space="preserve"> </v>
      </c>
      <c r="N210" s="29" t="str">
        <f>IF(직접데이타입력!$M215=1,IF(직접데이타입력!$E215="13",직접데이타입력!$K215," ")," ")</f>
        <v xml:space="preserve"> </v>
      </c>
      <c r="O210" s="29" t="str">
        <f>IF(직접데이타입력!$M215=1,IF(직접데이타입력!$E215="14",직접데이타입력!$K215," ")," ")</f>
        <v xml:space="preserve"> </v>
      </c>
      <c r="P210" s="29" t="str">
        <f>IF(직접데이타입력!$M215=1,IF(직접데이타입력!$E215="15",직접데이타입력!$K215," ")," ")</f>
        <v xml:space="preserve"> </v>
      </c>
      <c r="Q210" s="29" t="str">
        <f>IF(직접데이타입력!$M215=1,IF(직접데이타입력!$E215="16",직접데이타입력!$K215," ")," ")</f>
        <v xml:space="preserve"> </v>
      </c>
      <c r="R210" s="29" t="str">
        <f>IF(직접데이타입력!$M215=1,IF(직접데이타입력!$E215="17",직접데이타입력!$K215," ")," ")</f>
        <v xml:space="preserve"> </v>
      </c>
      <c r="S210" s="29" t="str">
        <f>IF(직접데이타입력!$M215=1,IF(직접데이타입력!$E215="18",직접데이타입력!$K215," ")," ")</f>
        <v xml:space="preserve"> </v>
      </c>
      <c r="T210" s="29" t="str">
        <f>IF(직접데이타입력!$M215=1,IF(직접데이타입력!$E215="19",직접데이타입력!$K215," ")," ")</f>
        <v xml:space="preserve"> </v>
      </c>
    </row>
    <row r="211" spans="1:20" ht="11.25" customHeight="1">
      <c r="A211" s="29">
        <f t="shared" si="3"/>
        <v>210</v>
      </c>
      <c r="B211" s="29" t="str">
        <f>IF(직접데이타입력!$M216=1,IF(직접데이타입력!$E216="1",직접데이타입력!$K216," ")," ")</f>
        <v xml:space="preserve"> </v>
      </c>
      <c r="C211" s="29" t="str">
        <f>IF(직접데이타입력!$M216=1,IF(직접데이타입력!$E216="2",직접데이타입력!$K216," ")," ")</f>
        <v xml:space="preserve"> </v>
      </c>
      <c r="D211" s="29" t="str">
        <f>IF(직접데이타입력!$M216=1,IF(직접데이타입력!$E216="3",직접데이타입력!$K216," ")," ")</f>
        <v xml:space="preserve"> </v>
      </c>
      <c r="E211" s="29" t="str">
        <f>IF(직접데이타입력!$M216=1,IF(직접데이타입력!$E216="4",직접데이타입력!$K216," ")," ")</f>
        <v xml:space="preserve"> </v>
      </c>
      <c r="F211" s="29" t="str">
        <f>IF(직접데이타입력!$M216=1,IF(직접데이타입력!$E216="5",직접데이타입력!$K216," ")," ")</f>
        <v xml:space="preserve"> </v>
      </c>
      <c r="G211" s="29" t="str">
        <f>IF(직접데이타입력!$M216=1,IF(직접데이타입력!$E216="6",직접데이타입력!$K216," ")," ")</f>
        <v xml:space="preserve"> </v>
      </c>
      <c r="H211" s="29" t="str">
        <f>IF(직접데이타입력!$M216=1,IF(직접데이타입력!$E216="7",직접데이타입력!$K216," ")," ")</f>
        <v xml:space="preserve"> </v>
      </c>
      <c r="I211" s="29" t="str">
        <f>IF(직접데이타입력!$M216=1,IF(직접데이타입력!$E216="8",직접데이타입력!$K216," ")," ")</f>
        <v xml:space="preserve"> </v>
      </c>
      <c r="J211" s="29" t="str">
        <f>IF(직접데이타입력!$M216=1,IF(직접데이타입력!$E216="9",직접데이타입력!$K216," ")," ")</f>
        <v xml:space="preserve"> </v>
      </c>
      <c r="K211" s="29" t="str">
        <f>IF(직접데이타입력!$M216=1,IF(직접데이타입력!$E216="10",직접데이타입력!$K216," ")," ")</f>
        <v xml:space="preserve"> </v>
      </c>
      <c r="L211" s="29" t="str">
        <f>IF(직접데이타입력!$M216=1,IF(직접데이타입력!$E216="11",직접데이타입력!$K216," ")," ")</f>
        <v xml:space="preserve"> </v>
      </c>
      <c r="M211" s="29" t="str">
        <f>IF(직접데이타입력!$M216=1,IF(직접데이타입력!$E216="12",직접데이타입력!$K216," ")," ")</f>
        <v xml:space="preserve"> </v>
      </c>
      <c r="N211" s="29" t="str">
        <f>IF(직접데이타입력!$M216=1,IF(직접데이타입력!$E216="13",직접데이타입력!$K216," ")," ")</f>
        <v xml:space="preserve"> </v>
      </c>
      <c r="O211" s="29" t="str">
        <f>IF(직접데이타입력!$M216=1,IF(직접데이타입력!$E216="14",직접데이타입력!$K216," ")," ")</f>
        <v xml:space="preserve"> </v>
      </c>
      <c r="P211" s="29" t="str">
        <f>IF(직접데이타입력!$M216=1,IF(직접데이타입력!$E216="15",직접데이타입력!$K216," ")," ")</f>
        <v xml:space="preserve"> </v>
      </c>
      <c r="Q211" s="29" t="str">
        <f>IF(직접데이타입력!$M216=1,IF(직접데이타입력!$E216="16",직접데이타입력!$K216," ")," ")</f>
        <v xml:space="preserve"> </v>
      </c>
      <c r="R211" s="29" t="str">
        <f>IF(직접데이타입력!$M216=1,IF(직접데이타입력!$E216="17",직접데이타입력!$K216," ")," ")</f>
        <v xml:space="preserve"> </v>
      </c>
      <c r="S211" s="29" t="str">
        <f>IF(직접데이타입력!$M216=1,IF(직접데이타입력!$E216="18",직접데이타입력!$K216," ")," ")</f>
        <v xml:space="preserve"> </v>
      </c>
      <c r="T211" s="29" t="str">
        <f>IF(직접데이타입력!$M216=1,IF(직접데이타입력!$E216="19",직접데이타입력!$K216," ")," ")</f>
        <v xml:space="preserve"> </v>
      </c>
    </row>
    <row r="212" spans="1:20" ht="11.25" customHeight="1">
      <c r="A212" s="29">
        <f t="shared" si="3"/>
        <v>211</v>
      </c>
      <c r="B212" s="29" t="str">
        <f>IF(직접데이타입력!$M217=1,IF(직접데이타입력!$E217="1",직접데이타입력!$K217," ")," ")</f>
        <v xml:space="preserve"> </v>
      </c>
      <c r="C212" s="29" t="str">
        <f>IF(직접데이타입력!$M217=1,IF(직접데이타입력!$E217="2",직접데이타입력!$K217," ")," ")</f>
        <v xml:space="preserve"> </v>
      </c>
      <c r="D212" s="29" t="str">
        <f>IF(직접데이타입력!$M217=1,IF(직접데이타입력!$E217="3",직접데이타입력!$K217," ")," ")</f>
        <v xml:space="preserve"> </v>
      </c>
      <c r="E212" s="29" t="str">
        <f>IF(직접데이타입력!$M217=1,IF(직접데이타입력!$E217="4",직접데이타입력!$K217," ")," ")</f>
        <v xml:space="preserve"> </v>
      </c>
      <c r="F212" s="29" t="str">
        <f>IF(직접데이타입력!$M217=1,IF(직접데이타입력!$E217="5",직접데이타입력!$K217," ")," ")</f>
        <v xml:space="preserve"> </v>
      </c>
      <c r="G212" s="29" t="str">
        <f>IF(직접데이타입력!$M217=1,IF(직접데이타입력!$E217="6",직접데이타입력!$K217," ")," ")</f>
        <v xml:space="preserve"> </v>
      </c>
      <c r="H212" s="29" t="str">
        <f>IF(직접데이타입력!$M217=1,IF(직접데이타입력!$E217="7",직접데이타입력!$K217," ")," ")</f>
        <v xml:space="preserve"> </v>
      </c>
      <c r="I212" s="29" t="str">
        <f>IF(직접데이타입력!$M217=1,IF(직접데이타입력!$E217="8",직접데이타입력!$K217," ")," ")</f>
        <v xml:space="preserve"> </v>
      </c>
      <c r="J212" s="29" t="str">
        <f>IF(직접데이타입력!$M217=1,IF(직접데이타입력!$E217="9",직접데이타입력!$K217," ")," ")</f>
        <v xml:space="preserve"> </v>
      </c>
      <c r="K212" s="29" t="str">
        <f>IF(직접데이타입력!$M217=1,IF(직접데이타입력!$E217="10",직접데이타입력!$K217," ")," ")</f>
        <v xml:space="preserve"> </v>
      </c>
      <c r="L212" s="29" t="str">
        <f>IF(직접데이타입력!$M217=1,IF(직접데이타입력!$E217="11",직접데이타입력!$K217," ")," ")</f>
        <v xml:space="preserve"> </v>
      </c>
      <c r="M212" s="29" t="str">
        <f>IF(직접데이타입력!$M217=1,IF(직접데이타입력!$E217="12",직접데이타입력!$K217," ")," ")</f>
        <v xml:space="preserve"> </v>
      </c>
      <c r="N212" s="29" t="str">
        <f>IF(직접데이타입력!$M217=1,IF(직접데이타입력!$E217="13",직접데이타입력!$K217," ")," ")</f>
        <v xml:space="preserve"> </v>
      </c>
      <c r="O212" s="29" t="str">
        <f>IF(직접데이타입력!$M217=1,IF(직접데이타입력!$E217="14",직접데이타입력!$K217," ")," ")</f>
        <v xml:space="preserve"> </v>
      </c>
      <c r="P212" s="29" t="str">
        <f>IF(직접데이타입력!$M217=1,IF(직접데이타입력!$E217="15",직접데이타입력!$K217," ")," ")</f>
        <v xml:space="preserve"> </v>
      </c>
      <c r="Q212" s="29" t="str">
        <f>IF(직접데이타입력!$M217=1,IF(직접데이타입력!$E217="16",직접데이타입력!$K217," ")," ")</f>
        <v xml:space="preserve"> </v>
      </c>
      <c r="R212" s="29" t="str">
        <f>IF(직접데이타입력!$M217=1,IF(직접데이타입력!$E217="17",직접데이타입력!$K217," ")," ")</f>
        <v xml:space="preserve"> </v>
      </c>
      <c r="S212" s="29" t="str">
        <f>IF(직접데이타입력!$M217=1,IF(직접데이타입력!$E217="18",직접데이타입력!$K217," ")," ")</f>
        <v xml:space="preserve"> </v>
      </c>
      <c r="T212" s="29" t="str">
        <f>IF(직접데이타입력!$M217=1,IF(직접데이타입력!$E217="19",직접데이타입력!$K217," ")," ")</f>
        <v xml:space="preserve"> </v>
      </c>
    </row>
    <row r="213" spans="1:20" ht="11.25" customHeight="1">
      <c r="A213" s="29">
        <f t="shared" si="3"/>
        <v>212</v>
      </c>
      <c r="B213" s="29" t="str">
        <f>IF(직접데이타입력!$M218=1,IF(직접데이타입력!$E218="1",직접데이타입력!$K218," ")," ")</f>
        <v xml:space="preserve"> </v>
      </c>
      <c r="C213" s="29" t="str">
        <f>IF(직접데이타입력!$M218=1,IF(직접데이타입력!$E218="2",직접데이타입력!$K218," ")," ")</f>
        <v xml:space="preserve"> </v>
      </c>
      <c r="D213" s="29" t="str">
        <f>IF(직접데이타입력!$M218=1,IF(직접데이타입력!$E218="3",직접데이타입력!$K218," ")," ")</f>
        <v xml:space="preserve"> </v>
      </c>
      <c r="E213" s="29" t="str">
        <f>IF(직접데이타입력!$M218=1,IF(직접데이타입력!$E218="4",직접데이타입력!$K218," ")," ")</f>
        <v xml:space="preserve"> </v>
      </c>
      <c r="F213" s="29" t="str">
        <f>IF(직접데이타입력!$M218=1,IF(직접데이타입력!$E218="5",직접데이타입력!$K218," ")," ")</f>
        <v xml:space="preserve"> </v>
      </c>
      <c r="G213" s="29" t="str">
        <f>IF(직접데이타입력!$M218=1,IF(직접데이타입력!$E218="6",직접데이타입력!$K218," ")," ")</f>
        <v xml:space="preserve"> </v>
      </c>
      <c r="H213" s="29" t="str">
        <f>IF(직접데이타입력!$M218=1,IF(직접데이타입력!$E218="7",직접데이타입력!$K218," ")," ")</f>
        <v xml:space="preserve"> </v>
      </c>
      <c r="I213" s="29" t="str">
        <f>IF(직접데이타입력!$M218=1,IF(직접데이타입력!$E218="8",직접데이타입력!$K218," ")," ")</f>
        <v xml:space="preserve"> </v>
      </c>
      <c r="J213" s="29" t="str">
        <f>IF(직접데이타입력!$M218=1,IF(직접데이타입력!$E218="9",직접데이타입력!$K218," ")," ")</f>
        <v xml:space="preserve"> </v>
      </c>
      <c r="K213" s="29" t="str">
        <f>IF(직접데이타입력!$M218=1,IF(직접데이타입력!$E218="10",직접데이타입력!$K218," ")," ")</f>
        <v xml:space="preserve"> </v>
      </c>
      <c r="L213" s="29" t="str">
        <f>IF(직접데이타입력!$M218=1,IF(직접데이타입력!$E218="11",직접데이타입력!$K218," ")," ")</f>
        <v xml:space="preserve"> </v>
      </c>
      <c r="M213" s="29" t="str">
        <f>IF(직접데이타입력!$M218=1,IF(직접데이타입력!$E218="12",직접데이타입력!$K218," ")," ")</f>
        <v xml:space="preserve"> </v>
      </c>
      <c r="N213" s="29" t="str">
        <f>IF(직접데이타입력!$M218=1,IF(직접데이타입력!$E218="13",직접데이타입력!$K218," ")," ")</f>
        <v xml:space="preserve"> </v>
      </c>
      <c r="O213" s="29" t="str">
        <f>IF(직접데이타입력!$M218=1,IF(직접데이타입력!$E218="14",직접데이타입력!$K218," ")," ")</f>
        <v xml:space="preserve"> </v>
      </c>
      <c r="P213" s="29" t="str">
        <f>IF(직접데이타입력!$M218=1,IF(직접데이타입력!$E218="15",직접데이타입력!$K218," ")," ")</f>
        <v xml:space="preserve"> </v>
      </c>
      <c r="Q213" s="29" t="str">
        <f>IF(직접데이타입력!$M218=1,IF(직접데이타입력!$E218="16",직접데이타입력!$K218," ")," ")</f>
        <v xml:space="preserve"> </v>
      </c>
      <c r="R213" s="29" t="str">
        <f>IF(직접데이타입력!$M218=1,IF(직접데이타입력!$E218="17",직접데이타입력!$K218," ")," ")</f>
        <v xml:space="preserve"> </v>
      </c>
      <c r="S213" s="29" t="str">
        <f>IF(직접데이타입력!$M218=1,IF(직접데이타입력!$E218="18",직접데이타입력!$K218," ")," ")</f>
        <v xml:space="preserve"> </v>
      </c>
      <c r="T213" s="29" t="str">
        <f>IF(직접데이타입력!$M218=1,IF(직접데이타입력!$E218="19",직접데이타입력!$K218," ")," ")</f>
        <v xml:space="preserve"> </v>
      </c>
    </row>
    <row r="214" spans="1:20" ht="11.25" customHeight="1">
      <c r="A214" s="29">
        <f t="shared" si="3"/>
        <v>213</v>
      </c>
      <c r="B214" s="29" t="str">
        <f>IF(직접데이타입력!$M219=1,IF(직접데이타입력!$E219="1",직접데이타입력!$K219," ")," ")</f>
        <v xml:space="preserve"> </v>
      </c>
      <c r="C214" s="29" t="str">
        <f>IF(직접데이타입력!$M219=1,IF(직접데이타입력!$E219="2",직접데이타입력!$K219," ")," ")</f>
        <v xml:space="preserve"> </v>
      </c>
      <c r="D214" s="29" t="str">
        <f>IF(직접데이타입력!$M219=1,IF(직접데이타입력!$E219="3",직접데이타입력!$K219," ")," ")</f>
        <v xml:space="preserve"> </v>
      </c>
      <c r="E214" s="29" t="str">
        <f>IF(직접데이타입력!$M219=1,IF(직접데이타입력!$E219="4",직접데이타입력!$K219," ")," ")</f>
        <v xml:space="preserve"> </v>
      </c>
      <c r="F214" s="29" t="str">
        <f>IF(직접데이타입력!$M219=1,IF(직접데이타입력!$E219="5",직접데이타입력!$K219," ")," ")</f>
        <v xml:space="preserve"> </v>
      </c>
      <c r="G214" s="29" t="str">
        <f>IF(직접데이타입력!$M219=1,IF(직접데이타입력!$E219="6",직접데이타입력!$K219," ")," ")</f>
        <v xml:space="preserve"> </v>
      </c>
      <c r="H214" s="29" t="str">
        <f>IF(직접데이타입력!$M219=1,IF(직접데이타입력!$E219="7",직접데이타입력!$K219," ")," ")</f>
        <v xml:space="preserve"> </v>
      </c>
      <c r="I214" s="29" t="str">
        <f>IF(직접데이타입력!$M219=1,IF(직접데이타입력!$E219="8",직접데이타입력!$K219," ")," ")</f>
        <v xml:space="preserve"> </v>
      </c>
      <c r="J214" s="29" t="str">
        <f>IF(직접데이타입력!$M219=1,IF(직접데이타입력!$E219="9",직접데이타입력!$K219," ")," ")</f>
        <v xml:space="preserve"> </v>
      </c>
      <c r="K214" s="29" t="str">
        <f>IF(직접데이타입력!$M219=1,IF(직접데이타입력!$E219="10",직접데이타입력!$K219," ")," ")</f>
        <v xml:space="preserve"> </v>
      </c>
      <c r="L214" s="29" t="str">
        <f>IF(직접데이타입력!$M219=1,IF(직접데이타입력!$E219="11",직접데이타입력!$K219," ")," ")</f>
        <v xml:space="preserve"> </v>
      </c>
      <c r="M214" s="29" t="str">
        <f>IF(직접데이타입력!$M219=1,IF(직접데이타입력!$E219="12",직접데이타입력!$K219," ")," ")</f>
        <v xml:space="preserve"> </v>
      </c>
      <c r="N214" s="29" t="str">
        <f>IF(직접데이타입력!$M219=1,IF(직접데이타입력!$E219="13",직접데이타입력!$K219," ")," ")</f>
        <v xml:space="preserve"> </v>
      </c>
      <c r="O214" s="29" t="str">
        <f>IF(직접데이타입력!$M219=1,IF(직접데이타입력!$E219="14",직접데이타입력!$K219," ")," ")</f>
        <v xml:space="preserve"> </v>
      </c>
      <c r="P214" s="29" t="str">
        <f>IF(직접데이타입력!$M219=1,IF(직접데이타입력!$E219="15",직접데이타입력!$K219," ")," ")</f>
        <v xml:space="preserve"> </v>
      </c>
      <c r="Q214" s="29" t="str">
        <f>IF(직접데이타입력!$M219=1,IF(직접데이타입력!$E219="16",직접데이타입력!$K219," ")," ")</f>
        <v xml:space="preserve"> </v>
      </c>
      <c r="R214" s="29" t="str">
        <f>IF(직접데이타입력!$M219=1,IF(직접데이타입력!$E219="17",직접데이타입력!$K219," ")," ")</f>
        <v xml:space="preserve"> </v>
      </c>
      <c r="S214" s="29" t="str">
        <f>IF(직접데이타입력!$M219=1,IF(직접데이타입력!$E219="18",직접데이타입력!$K219," ")," ")</f>
        <v xml:space="preserve"> </v>
      </c>
      <c r="T214" s="29" t="str">
        <f>IF(직접데이타입력!$M219=1,IF(직접데이타입력!$E219="19",직접데이타입력!$K219," ")," ")</f>
        <v xml:space="preserve"> </v>
      </c>
    </row>
    <row r="215" spans="1:20" ht="11.25" customHeight="1">
      <c r="A215" s="29">
        <f t="shared" si="3"/>
        <v>214</v>
      </c>
      <c r="B215" s="29" t="str">
        <f>IF(직접데이타입력!$M220=1,IF(직접데이타입력!$E220="1",직접데이타입력!$K220," ")," ")</f>
        <v xml:space="preserve"> </v>
      </c>
      <c r="C215" s="29" t="str">
        <f>IF(직접데이타입력!$M220=1,IF(직접데이타입력!$E220="2",직접데이타입력!$K220," ")," ")</f>
        <v xml:space="preserve"> </v>
      </c>
      <c r="D215" s="29" t="str">
        <f>IF(직접데이타입력!$M220=1,IF(직접데이타입력!$E220="3",직접데이타입력!$K220," ")," ")</f>
        <v xml:space="preserve"> </v>
      </c>
      <c r="E215" s="29" t="str">
        <f>IF(직접데이타입력!$M220=1,IF(직접데이타입력!$E220="4",직접데이타입력!$K220," ")," ")</f>
        <v xml:space="preserve"> </v>
      </c>
      <c r="F215" s="29" t="str">
        <f>IF(직접데이타입력!$M220=1,IF(직접데이타입력!$E220="5",직접데이타입력!$K220," ")," ")</f>
        <v xml:space="preserve"> </v>
      </c>
      <c r="G215" s="29" t="str">
        <f>IF(직접데이타입력!$M220=1,IF(직접데이타입력!$E220="6",직접데이타입력!$K220," ")," ")</f>
        <v xml:space="preserve"> </v>
      </c>
      <c r="H215" s="29" t="str">
        <f>IF(직접데이타입력!$M220=1,IF(직접데이타입력!$E220="7",직접데이타입력!$K220," ")," ")</f>
        <v xml:space="preserve"> </v>
      </c>
      <c r="I215" s="29" t="str">
        <f>IF(직접데이타입력!$M220=1,IF(직접데이타입력!$E220="8",직접데이타입력!$K220," ")," ")</f>
        <v xml:space="preserve"> </v>
      </c>
      <c r="J215" s="29" t="str">
        <f>IF(직접데이타입력!$M220=1,IF(직접데이타입력!$E220="9",직접데이타입력!$K220," ")," ")</f>
        <v xml:space="preserve"> </v>
      </c>
      <c r="K215" s="29" t="str">
        <f>IF(직접데이타입력!$M220=1,IF(직접데이타입력!$E220="10",직접데이타입력!$K220," ")," ")</f>
        <v xml:space="preserve"> </v>
      </c>
      <c r="L215" s="29" t="str">
        <f>IF(직접데이타입력!$M220=1,IF(직접데이타입력!$E220="11",직접데이타입력!$K220," ")," ")</f>
        <v xml:space="preserve"> </v>
      </c>
      <c r="M215" s="29" t="str">
        <f>IF(직접데이타입력!$M220=1,IF(직접데이타입력!$E220="12",직접데이타입력!$K220," ")," ")</f>
        <v xml:space="preserve"> </v>
      </c>
      <c r="N215" s="29" t="str">
        <f>IF(직접데이타입력!$M220=1,IF(직접데이타입력!$E220="13",직접데이타입력!$K220," ")," ")</f>
        <v xml:space="preserve"> </v>
      </c>
      <c r="O215" s="29" t="str">
        <f>IF(직접데이타입력!$M220=1,IF(직접데이타입력!$E220="14",직접데이타입력!$K220," ")," ")</f>
        <v xml:space="preserve"> </v>
      </c>
      <c r="P215" s="29" t="str">
        <f>IF(직접데이타입력!$M220=1,IF(직접데이타입력!$E220="15",직접데이타입력!$K220," ")," ")</f>
        <v xml:space="preserve"> </v>
      </c>
      <c r="Q215" s="29" t="str">
        <f>IF(직접데이타입력!$M220=1,IF(직접데이타입력!$E220="16",직접데이타입력!$K220," ")," ")</f>
        <v xml:space="preserve"> </v>
      </c>
      <c r="R215" s="29" t="str">
        <f>IF(직접데이타입력!$M220=1,IF(직접데이타입력!$E220="17",직접데이타입력!$K220," ")," ")</f>
        <v xml:space="preserve"> </v>
      </c>
      <c r="S215" s="29" t="str">
        <f>IF(직접데이타입력!$M220=1,IF(직접데이타입력!$E220="18",직접데이타입력!$K220," ")," ")</f>
        <v xml:space="preserve"> </v>
      </c>
      <c r="T215" s="29" t="str">
        <f>IF(직접데이타입력!$M220=1,IF(직접데이타입력!$E220="19",직접데이타입력!$K220," ")," ")</f>
        <v xml:space="preserve"> </v>
      </c>
    </row>
    <row r="216" spans="1:20" ht="11.25" customHeight="1">
      <c r="A216" s="29">
        <f t="shared" si="3"/>
        <v>215</v>
      </c>
      <c r="B216" s="29" t="str">
        <f>IF(직접데이타입력!$M221=1,IF(직접데이타입력!$E221="1",직접데이타입력!$K221," ")," ")</f>
        <v xml:space="preserve"> </v>
      </c>
      <c r="C216" s="29" t="str">
        <f>IF(직접데이타입력!$M221=1,IF(직접데이타입력!$E221="2",직접데이타입력!$K221," ")," ")</f>
        <v xml:space="preserve"> </v>
      </c>
      <c r="D216" s="29" t="str">
        <f>IF(직접데이타입력!$M221=1,IF(직접데이타입력!$E221="3",직접데이타입력!$K221," ")," ")</f>
        <v xml:space="preserve"> </v>
      </c>
      <c r="E216" s="29" t="str">
        <f>IF(직접데이타입력!$M221=1,IF(직접데이타입력!$E221="4",직접데이타입력!$K221," ")," ")</f>
        <v xml:space="preserve"> </v>
      </c>
      <c r="F216" s="29" t="str">
        <f>IF(직접데이타입력!$M221=1,IF(직접데이타입력!$E221="5",직접데이타입력!$K221," ")," ")</f>
        <v xml:space="preserve"> </v>
      </c>
      <c r="G216" s="29" t="str">
        <f>IF(직접데이타입력!$M221=1,IF(직접데이타입력!$E221="6",직접데이타입력!$K221," ")," ")</f>
        <v xml:space="preserve"> </v>
      </c>
      <c r="H216" s="29" t="str">
        <f>IF(직접데이타입력!$M221=1,IF(직접데이타입력!$E221="7",직접데이타입력!$K221," ")," ")</f>
        <v xml:space="preserve"> </v>
      </c>
      <c r="I216" s="29" t="str">
        <f>IF(직접데이타입력!$M221=1,IF(직접데이타입력!$E221="8",직접데이타입력!$K221," ")," ")</f>
        <v xml:space="preserve"> </v>
      </c>
      <c r="J216" s="29" t="str">
        <f>IF(직접데이타입력!$M221=1,IF(직접데이타입력!$E221="9",직접데이타입력!$K221," ")," ")</f>
        <v xml:space="preserve"> </v>
      </c>
      <c r="K216" s="29" t="str">
        <f>IF(직접데이타입력!$M221=1,IF(직접데이타입력!$E221="10",직접데이타입력!$K221," ")," ")</f>
        <v xml:space="preserve"> </v>
      </c>
      <c r="L216" s="29" t="str">
        <f>IF(직접데이타입력!$M221=1,IF(직접데이타입력!$E221="11",직접데이타입력!$K221," ")," ")</f>
        <v xml:space="preserve"> </v>
      </c>
      <c r="M216" s="29" t="str">
        <f>IF(직접데이타입력!$M221=1,IF(직접데이타입력!$E221="12",직접데이타입력!$K221," ")," ")</f>
        <v xml:space="preserve"> </v>
      </c>
      <c r="N216" s="29" t="str">
        <f>IF(직접데이타입력!$M221=1,IF(직접데이타입력!$E221="13",직접데이타입력!$K221," ")," ")</f>
        <v xml:space="preserve"> </v>
      </c>
      <c r="O216" s="29" t="str">
        <f>IF(직접데이타입력!$M221=1,IF(직접데이타입력!$E221="14",직접데이타입력!$K221," ")," ")</f>
        <v xml:space="preserve"> </v>
      </c>
      <c r="P216" s="29" t="str">
        <f>IF(직접데이타입력!$M221=1,IF(직접데이타입력!$E221="15",직접데이타입력!$K221," ")," ")</f>
        <v xml:space="preserve"> </v>
      </c>
      <c r="Q216" s="29" t="str">
        <f>IF(직접데이타입력!$M221=1,IF(직접데이타입력!$E221="16",직접데이타입력!$K221," ")," ")</f>
        <v xml:space="preserve"> </v>
      </c>
      <c r="R216" s="29" t="str">
        <f>IF(직접데이타입력!$M221=1,IF(직접데이타입력!$E221="17",직접데이타입력!$K221," ")," ")</f>
        <v xml:space="preserve"> </v>
      </c>
      <c r="S216" s="29" t="str">
        <f>IF(직접데이타입력!$M221=1,IF(직접데이타입력!$E221="18",직접데이타입력!$K221," ")," ")</f>
        <v xml:space="preserve"> </v>
      </c>
      <c r="T216" s="29" t="str">
        <f>IF(직접데이타입력!$M221=1,IF(직접데이타입력!$E221="19",직접데이타입력!$K221," ")," ")</f>
        <v xml:space="preserve"> </v>
      </c>
    </row>
    <row r="217" spans="1:20" ht="11.25" customHeight="1">
      <c r="A217" s="29">
        <f t="shared" si="3"/>
        <v>216</v>
      </c>
      <c r="B217" s="29" t="str">
        <f>IF(직접데이타입력!$M222=1,IF(직접데이타입력!$E222="1",직접데이타입력!$K222," ")," ")</f>
        <v xml:space="preserve"> </v>
      </c>
      <c r="C217" s="29" t="str">
        <f>IF(직접데이타입력!$M222=1,IF(직접데이타입력!$E222="2",직접데이타입력!$K222," ")," ")</f>
        <v xml:space="preserve"> </v>
      </c>
      <c r="D217" s="29" t="str">
        <f>IF(직접데이타입력!$M222=1,IF(직접데이타입력!$E222="3",직접데이타입력!$K222," ")," ")</f>
        <v xml:space="preserve"> </v>
      </c>
      <c r="E217" s="29" t="str">
        <f>IF(직접데이타입력!$M222=1,IF(직접데이타입력!$E222="4",직접데이타입력!$K222," ")," ")</f>
        <v xml:space="preserve"> </v>
      </c>
      <c r="F217" s="29" t="str">
        <f>IF(직접데이타입력!$M222=1,IF(직접데이타입력!$E222="5",직접데이타입력!$K222," ")," ")</f>
        <v xml:space="preserve"> </v>
      </c>
      <c r="G217" s="29" t="str">
        <f>IF(직접데이타입력!$M222=1,IF(직접데이타입력!$E222="6",직접데이타입력!$K222," ")," ")</f>
        <v xml:space="preserve"> </v>
      </c>
      <c r="H217" s="29" t="str">
        <f>IF(직접데이타입력!$M222=1,IF(직접데이타입력!$E222="7",직접데이타입력!$K222," ")," ")</f>
        <v xml:space="preserve"> </v>
      </c>
      <c r="I217" s="29" t="str">
        <f>IF(직접데이타입력!$M222=1,IF(직접데이타입력!$E222="8",직접데이타입력!$K222," ")," ")</f>
        <v xml:space="preserve"> </v>
      </c>
      <c r="J217" s="29" t="str">
        <f>IF(직접데이타입력!$M222=1,IF(직접데이타입력!$E222="9",직접데이타입력!$K222," ")," ")</f>
        <v xml:space="preserve"> </v>
      </c>
      <c r="K217" s="29" t="str">
        <f>IF(직접데이타입력!$M222=1,IF(직접데이타입력!$E222="10",직접데이타입력!$K222," ")," ")</f>
        <v xml:space="preserve"> </v>
      </c>
      <c r="L217" s="29" t="str">
        <f>IF(직접데이타입력!$M222=1,IF(직접데이타입력!$E222="11",직접데이타입력!$K222," ")," ")</f>
        <v xml:space="preserve"> </v>
      </c>
      <c r="M217" s="29" t="str">
        <f>IF(직접데이타입력!$M222=1,IF(직접데이타입력!$E222="12",직접데이타입력!$K222," ")," ")</f>
        <v xml:space="preserve"> </v>
      </c>
      <c r="N217" s="29" t="str">
        <f>IF(직접데이타입력!$M222=1,IF(직접데이타입력!$E222="13",직접데이타입력!$K222," ")," ")</f>
        <v xml:space="preserve"> </v>
      </c>
      <c r="O217" s="29" t="str">
        <f>IF(직접데이타입력!$M222=1,IF(직접데이타입력!$E222="14",직접데이타입력!$K222," ")," ")</f>
        <v xml:space="preserve"> </v>
      </c>
      <c r="P217" s="29" t="str">
        <f>IF(직접데이타입력!$M222=1,IF(직접데이타입력!$E222="15",직접데이타입력!$K222," ")," ")</f>
        <v xml:space="preserve"> </v>
      </c>
      <c r="Q217" s="29" t="str">
        <f>IF(직접데이타입력!$M222=1,IF(직접데이타입력!$E222="16",직접데이타입력!$K222," ")," ")</f>
        <v xml:space="preserve"> </v>
      </c>
      <c r="R217" s="29" t="str">
        <f>IF(직접데이타입력!$M222=1,IF(직접데이타입력!$E222="17",직접데이타입력!$K222," ")," ")</f>
        <v xml:space="preserve"> </v>
      </c>
      <c r="S217" s="29" t="str">
        <f>IF(직접데이타입력!$M222=1,IF(직접데이타입력!$E222="18",직접데이타입력!$K222," ")," ")</f>
        <v xml:space="preserve"> </v>
      </c>
      <c r="T217" s="29" t="str">
        <f>IF(직접데이타입력!$M222=1,IF(직접데이타입력!$E222="19",직접데이타입력!$K222," ")," ")</f>
        <v xml:space="preserve"> </v>
      </c>
    </row>
    <row r="218" spans="1:20" ht="11.25" customHeight="1">
      <c r="A218" s="29">
        <f t="shared" si="3"/>
        <v>217</v>
      </c>
      <c r="B218" s="29" t="str">
        <f>IF(직접데이타입력!$M223=1,IF(직접데이타입력!$E223="1",직접데이타입력!$K223," ")," ")</f>
        <v xml:space="preserve"> </v>
      </c>
      <c r="C218" s="29" t="str">
        <f>IF(직접데이타입력!$M223=1,IF(직접데이타입력!$E223="2",직접데이타입력!$K223," ")," ")</f>
        <v xml:space="preserve"> </v>
      </c>
      <c r="D218" s="29" t="str">
        <f>IF(직접데이타입력!$M223=1,IF(직접데이타입력!$E223="3",직접데이타입력!$K223," ")," ")</f>
        <v xml:space="preserve"> </v>
      </c>
      <c r="E218" s="29" t="str">
        <f>IF(직접데이타입력!$M223=1,IF(직접데이타입력!$E223="4",직접데이타입력!$K223," ")," ")</f>
        <v xml:space="preserve"> </v>
      </c>
      <c r="F218" s="29" t="str">
        <f>IF(직접데이타입력!$M223=1,IF(직접데이타입력!$E223="5",직접데이타입력!$K223," ")," ")</f>
        <v xml:space="preserve"> </v>
      </c>
      <c r="G218" s="29" t="str">
        <f>IF(직접데이타입력!$M223=1,IF(직접데이타입력!$E223="6",직접데이타입력!$K223," ")," ")</f>
        <v xml:space="preserve"> </v>
      </c>
      <c r="H218" s="29" t="str">
        <f>IF(직접데이타입력!$M223=1,IF(직접데이타입력!$E223="7",직접데이타입력!$K223," ")," ")</f>
        <v xml:space="preserve"> </v>
      </c>
      <c r="I218" s="29" t="str">
        <f>IF(직접데이타입력!$M223=1,IF(직접데이타입력!$E223="8",직접데이타입력!$K223," ")," ")</f>
        <v xml:space="preserve"> </v>
      </c>
      <c r="J218" s="29" t="str">
        <f>IF(직접데이타입력!$M223=1,IF(직접데이타입력!$E223="9",직접데이타입력!$K223," ")," ")</f>
        <v xml:space="preserve"> </v>
      </c>
      <c r="K218" s="29" t="str">
        <f>IF(직접데이타입력!$M223=1,IF(직접데이타입력!$E223="10",직접데이타입력!$K223," ")," ")</f>
        <v xml:space="preserve"> </v>
      </c>
      <c r="L218" s="29" t="str">
        <f>IF(직접데이타입력!$M223=1,IF(직접데이타입력!$E223="11",직접데이타입력!$K223," ")," ")</f>
        <v xml:space="preserve"> </v>
      </c>
      <c r="M218" s="29" t="str">
        <f>IF(직접데이타입력!$M223=1,IF(직접데이타입력!$E223="12",직접데이타입력!$K223," ")," ")</f>
        <v xml:space="preserve"> </v>
      </c>
      <c r="N218" s="29" t="str">
        <f>IF(직접데이타입력!$M223=1,IF(직접데이타입력!$E223="13",직접데이타입력!$K223," ")," ")</f>
        <v xml:space="preserve"> </v>
      </c>
      <c r="O218" s="29" t="str">
        <f>IF(직접데이타입력!$M223=1,IF(직접데이타입력!$E223="14",직접데이타입력!$K223," ")," ")</f>
        <v xml:space="preserve"> </v>
      </c>
      <c r="P218" s="29" t="str">
        <f>IF(직접데이타입력!$M223=1,IF(직접데이타입력!$E223="15",직접데이타입력!$K223," ")," ")</f>
        <v xml:space="preserve"> </v>
      </c>
      <c r="Q218" s="29" t="str">
        <f>IF(직접데이타입력!$M223=1,IF(직접데이타입력!$E223="16",직접데이타입력!$K223," ")," ")</f>
        <v xml:space="preserve"> </v>
      </c>
      <c r="R218" s="29" t="str">
        <f>IF(직접데이타입력!$M223=1,IF(직접데이타입력!$E223="17",직접데이타입력!$K223," ")," ")</f>
        <v xml:space="preserve"> </v>
      </c>
      <c r="S218" s="29" t="str">
        <f>IF(직접데이타입력!$M223=1,IF(직접데이타입력!$E223="18",직접데이타입력!$K223," ")," ")</f>
        <v xml:space="preserve"> </v>
      </c>
      <c r="T218" s="29" t="str">
        <f>IF(직접데이타입력!$M223=1,IF(직접데이타입력!$E223="19",직접데이타입력!$K223," ")," ")</f>
        <v xml:space="preserve"> </v>
      </c>
    </row>
    <row r="219" spans="1:20" ht="11.25" customHeight="1">
      <c r="A219" s="29">
        <f t="shared" si="3"/>
        <v>218</v>
      </c>
      <c r="B219" s="29" t="str">
        <f>IF(직접데이타입력!$M224=1,IF(직접데이타입력!$E224="1",직접데이타입력!$K224," ")," ")</f>
        <v xml:space="preserve"> </v>
      </c>
      <c r="C219" s="29" t="str">
        <f>IF(직접데이타입력!$M224=1,IF(직접데이타입력!$E224="2",직접데이타입력!$K224," ")," ")</f>
        <v xml:space="preserve"> </v>
      </c>
      <c r="D219" s="29" t="str">
        <f>IF(직접데이타입력!$M224=1,IF(직접데이타입력!$E224="3",직접데이타입력!$K224," ")," ")</f>
        <v xml:space="preserve"> </v>
      </c>
      <c r="E219" s="29" t="str">
        <f>IF(직접데이타입력!$M224=1,IF(직접데이타입력!$E224="4",직접데이타입력!$K224," ")," ")</f>
        <v xml:space="preserve"> </v>
      </c>
      <c r="F219" s="29" t="str">
        <f>IF(직접데이타입력!$M224=1,IF(직접데이타입력!$E224="5",직접데이타입력!$K224," ")," ")</f>
        <v xml:space="preserve"> </v>
      </c>
      <c r="G219" s="29" t="str">
        <f>IF(직접데이타입력!$M224=1,IF(직접데이타입력!$E224="6",직접데이타입력!$K224," ")," ")</f>
        <v xml:space="preserve"> </v>
      </c>
      <c r="H219" s="29" t="str">
        <f>IF(직접데이타입력!$M224=1,IF(직접데이타입력!$E224="7",직접데이타입력!$K224," ")," ")</f>
        <v xml:space="preserve"> </v>
      </c>
      <c r="I219" s="29" t="str">
        <f>IF(직접데이타입력!$M224=1,IF(직접데이타입력!$E224="8",직접데이타입력!$K224," ")," ")</f>
        <v xml:space="preserve"> </v>
      </c>
      <c r="J219" s="29" t="str">
        <f>IF(직접데이타입력!$M224=1,IF(직접데이타입력!$E224="9",직접데이타입력!$K224," ")," ")</f>
        <v xml:space="preserve"> </v>
      </c>
      <c r="K219" s="29" t="str">
        <f>IF(직접데이타입력!$M224=1,IF(직접데이타입력!$E224="10",직접데이타입력!$K224," ")," ")</f>
        <v xml:space="preserve"> </v>
      </c>
      <c r="L219" s="29" t="str">
        <f>IF(직접데이타입력!$M224=1,IF(직접데이타입력!$E224="11",직접데이타입력!$K224," ")," ")</f>
        <v xml:space="preserve"> </v>
      </c>
      <c r="M219" s="29" t="str">
        <f>IF(직접데이타입력!$M224=1,IF(직접데이타입력!$E224="12",직접데이타입력!$K224," ")," ")</f>
        <v xml:space="preserve"> </v>
      </c>
      <c r="N219" s="29" t="str">
        <f>IF(직접데이타입력!$M224=1,IF(직접데이타입력!$E224="13",직접데이타입력!$K224," ")," ")</f>
        <v xml:space="preserve"> </v>
      </c>
      <c r="O219" s="29" t="str">
        <f>IF(직접데이타입력!$M224=1,IF(직접데이타입력!$E224="14",직접데이타입력!$K224," ")," ")</f>
        <v xml:space="preserve"> </v>
      </c>
      <c r="P219" s="29" t="str">
        <f>IF(직접데이타입력!$M224=1,IF(직접데이타입력!$E224="15",직접데이타입력!$K224," ")," ")</f>
        <v xml:space="preserve"> </v>
      </c>
      <c r="Q219" s="29" t="str">
        <f>IF(직접데이타입력!$M224=1,IF(직접데이타입력!$E224="16",직접데이타입력!$K224," ")," ")</f>
        <v xml:space="preserve"> </v>
      </c>
      <c r="R219" s="29" t="str">
        <f>IF(직접데이타입력!$M224=1,IF(직접데이타입력!$E224="17",직접데이타입력!$K224," ")," ")</f>
        <v xml:space="preserve"> </v>
      </c>
      <c r="S219" s="29" t="str">
        <f>IF(직접데이타입력!$M224=1,IF(직접데이타입력!$E224="18",직접데이타입력!$K224," ")," ")</f>
        <v xml:space="preserve"> </v>
      </c>
      <c r="T219" s="29" t="str">
        <f>IF(직접데이타입력!$M224=1,IF(직접데이타입력!$E224="19",직접데이타입력!$K224," ")," ")</f>
        <v xml:space="preserve"> </v>
      </c>
    </row>
    <row r="220" spans="1:20" ht="11.25" customHeight="1">
      <c r="A220" s="29">
        <f t="shared" si="3"/>
        <v>219</v>
      </c>
      <c r="B220" s="29" t="str">
        <f>IF(직접데이타입력!$M225=1,IF(직접데이타입력!$E225="1",직접데이타입력!$K225," ")," ")</f>
        <v xml:space="preserve"> </v>
      </c>
      <c r="C220" s="29" t="str">
        <f>IF(직접데이타입력!$M225=1,IF(직접데이타입력!$E225="2",직접데이타입력!$K225," ")," ")</f>
        <v xml:space="preserve"> </v>
      </c>
      <c r="D220" s="29" t="str">
        <f>IF(직접데이타입력!$M225=1,IF(직접데이타입력!$E225="3",직접데이타입력!$K225," ")," ")</f>
        <v xml:space="preserve"> </v>
      </c>
      <c r="E220" s="29" t="str">
        <f>IF(직접데이타입력!$M225=1,IF(직접데이타입력!$E225="4",직접데이타입력!$K225," ")," ")</f>
        <v xml:space="preserve"> </v>
      </c>
      <c r="F220" s="29" t="str">
        <f>IF(직접데이타입력!$M225=1,IF(직접데이타입력!$E225="5",직접데이타입력!$K225," ")," ")</f>
        <v xml:space="preserve"> </v>
      </c>
      <c r="G220" s="29" t="str">
        <f>IF(직접데이타입력!$M225=1,IF(직접데이타입력!$E225="6",직접데이타입력!$K225," ")," ")</f>
        <v xml:space="preserve"> </v>
      </c>
      <c r="H220" s="29" t="str">
        <f>IF(직접데이타입력!$M225=1,IF(직접데이타입력!$E225="7",직접데이타입력!$K225," ")," ")</f>
        <v xml:space="preserve"> </v>
      </c>
      <c r="I220" s="29" t="str">
        <f>IF(직접데이타입력!$M225=1,IF(직접데이타입력!$E225="8",직접데이타입력!$K225," ")," ")</f>
        <v xml:space="preserve"> </v>
      </c>
      <c r="J220" s="29" t="str">
        <f>IF(직접데이타입력!$M225=1,IF(직접데이타입력!$E225="9",직접데이타입력!$K225," ")," ")</f>
        <v xml:space="preserve"> </v>
      </c>
      <c r="K220" s="29" t="str">
        <f>IF(직접데이타입력!$M225=1,IF(직접데이타입력!$E225="10",직접데이타입력!$K225," ")," ")</f>
        <v xml:space="preserve"> </v>
      </c>
      <c r="L220" s="29" t="str">
        <f>IF(직접데이타입력!$M225=1,IF(직접데이타입력!$E225="11",직접데이타입력!$K225," ")," ")</f>
        <v xml:space="preserve"> </v>
      </c>
      <c r="M220" s="29" t="str">
        <f>IF(직접데이타입력!$M225=1,IF(직접데이타입력!$E225="12",직접데이타입력!$K225," ")," ")</f>
        <v xml:space="preserve"> </v>
      </c>
      <c r="N220" s="29" t="str">
        <f>IF(직접데이타입력!$M225=1,IF(직접데이타입력!$E225="13",직접데이타입력!$K225," ")," ")</f>
        <v xml:space="preserve"> </v>
      </c>
      <c r="O220" s="29" t="str">
        <f>IF(직접데이타입력!$M225=1,IF(직접데이타입력!$E225="14",직접데이타입력!$K225," ")," ")</f>
        <v xml:space="preserve"> </v>
      </c>
      <c r="P220" s="29" t="str">
        <f>IF(직접데이타입력!$M225=1,IF(직접데이타입력!$E225="15",직접데이타입력!$K225," ")," ")</f>
        <v xml:space="preserve"> </v>
      </c>
      <c r="Q220" s="29" t="str">
        <f>IF(직접데이타입력!$M225=1,IF(직접데이타입력!$E225="16",직접데이타입력!$K225," ")," ")</f>
        <v xml:space="preserve"> </v>
      </c>
      <c r="R220" s="29" t="str">
        <f>IF(직접데이타입력!$M225=1,IF(직접데이타입력!$E225="17",직접데이타입력!$K225," ")," ")</f>
        <v xml:space="preserve"> </v>
      </c>
      <c r="S220" s="29" t="str">
        <f>IF(직접데이타입력!$M225=1,IF(직접데이타입력!$E225="18",직접데이타입력!$K225," ")," ")</f>
        <v xml:space="preserve"> </v>
      </c>
      <c r="T220" s="29" t="str">
        <f>IF(직접데이타입력!$M225=1,IF(직접데이타입력!$E225="19",직접데이타입력!$K225," ")," ")</f>
        <v xml:space="preserve"> </v>
      </c>
    </row>
    <row r="221" spans="1:20" ht="11.25" customHeight="1">
      <c r="A221" s="29">
        <f t="shared" si="3"/>
        <v>220</v>
      </c>
      <c r="B221" s="29" t="str">
        <f>IF(직접데이타입력!$M226=1,IF(직접데이타입력!$E226="1",직접데이타입력!$K226," ")," ")</f>
        <v xml:space="preserve"> </v>
      </c>
      <c r="C221" s="29" t="str">
        <f>IF(직접데이타입력!$M226=1,IF(직접데이타입력!$E226="2",직접데이타입력!$K226," ")," ")</f>
        <v xml:space="preserve"> </v>
      </c>
      <c r="D221" s="29" t="str">
        <f>IF(직접데이타입력!$M226=1,IF(직접데이타입력!$E226="3",직접데이타입력!$K226," ")," ")</f>
        <v xml:space="preserve"> </v>
      </c>
      <c r="E221" s="29" t="str">
        <f>IF(직접데이타입력!$M226=1,IF(직접데이타입력!$E226="4",직접데이타입력!$K226," ")," ")</f>
        <v xml:space="preserve"> </v>
      </c>
      <c r="F221" s="29" t="str">
        <f>IF(직접데이타입력!$M226=1,IF(직접데이타입력!$E226="5",직접데이타입력!$K226," ")," ")</f>
        <v xml:space="preserve"> </v>
      </c>
      <c r="G221" s="29" t="str">
        <f>IF(직접데이타입력!$M226=1,IF(직접데이타입력!$E226="6",직접데이타입력!$K226," ")," ")</f>
        <v xml:space="preserve"> </v>
      </c>
      <c r="H221" s="29" t="str">
        <f>IF(직접데이타입력!$M226=1,IF(직접데이타입력!$E226="7",직접데이타입력!$K226," ")," ")</f>
        <v xml:space="preserve"> </v>
      </c>
      <c r="I221" s="29" t="str">
        <f>IF(직접데이타입력!$M226=1,IF(직접데이타입력!$E226="8",직접데이타입력!$K226," ")," ")</f>
        <v xml:space="preserve"> </v>
      </c>
      <c r="J221" s="29" t="str">
        <f>IF(직접데이타입력!$M226=1,IF(직접데이타입력!$E226="9",직접데이타입력!$K226," ")," ")</f>
        <v xml:space="preserve"> </v>
      </c>
      <c r="K221" s="29" t="str">
        <f>IF(직접데이타입력!$M226=1,IF(직접데이타입력!$E226="10",직접데이타입력!$K226," ")," ")</f>
        <v xml:space="preserve"> </v>
      </c>
      <c r="L221" s="29" t="str">
        <f>IF(직접데이타입력!$M226=1,IF(직접데이타입력!$E226="11",직접데이타입력!$K226," ")," ")</f>
        <v xml:space="preserve"> </v>
      </c>
      <c r="M221" s="29" t="str">
        <f>IF(직접데이타입력!$M226=1,IF(직접데이타입력!$E226="12",직접데이타입력!$K226," ")," ")</f>
        <v xml:space="preserve"> </v>
      </c>
      <c r="N221" s="29" t="str">
        <f>IF(직접데이타입력!$M226=1,IF(직접데이타입력!$E226="13",직접데이타입력!$K226," ")," ")</f>
        <v xml:space="preserve"> </v>
      </c>
      <c r="O221" s="29" t="str">
        <f>IF(직접데이타입력!$M226=1,IF(직접데이타입력!$E226="14",직접데이타입력!$K226," ")," ")</f>
        <v xml:space="preserve"> </v>
      </c>
      <c r="P221" s="29" t="str">
        <f>IF(직접데이타입력!$M226=1,IF(직접데이타입력!$E226="15",직접데이타입력!$K226," ")," ")</f>
        <v xml:space="preserve"> </v>
      </c>
      <c r="Q221" s="29" t="str">
        <f>IF(직접데이타입력!$M226=1,IF(직접데이타입력!$E226="16",직접데이타입력!$K226," ")," ")</f>
        <v xml:space="preserve"> </v>
      </c>
      <c r="R221" s="29" t="str">
        <f>IF(직접데이타입력!$M226=1,IF(직접데이타입력!$E226="17",직접데이타입력!$K226," ")," ")</f>
        <v xml:space="preserve"> </v>
      </c>
      <c r="S221" s="29" t="str">
        <f>IF(직접데이타입력!$M226=1,IF(직접데이타입력!$E226="18",직접데이타입력!$K226," ")," ")</f>
        <v xml:space="preserve"> </v>
      </c>
      <c r="T221" s="29" t="str">
        <f>IF(직접데이타입력!$M226=1,IF(직접데이타입력!$E226="19",직접데이타입력!$K226," ")," ")</f>
        <v xml:space="preserve"> </v>
      </c>
    </row>
    <row r="222" spans="1:20" ht="11.25" customHeight="1">
      <c r="A222" s="29">
        <f t="shared" si="3"/>
        <v>221</v>
      </c>
      <c r="B222" s="29" t="str">
        <f>IF(직접데이타입력!$M227=1,IF(직접데이타입력!$E227="1",직접데이타입력!$K227," ")," ")</f>
        <v xml:space="preserve"> </v>
      </c>
      <c r="C222" s="29" t="str">
        <f>IF(직접데이타입력!$M227=1,IF(직접데이타입력!$E227="2",직접데이타입력!$K227," ")," ")</f>
        <v xml:space="preserve"> </v>
      </c>
      <c r="D222" s="29" t="str">
        <f>IF(직접데이타입력!$M227=1,IF(직접데이타입력!$E227="3",직접데이타입력!$K227," ")," ")</f>
        <v xml:space="preserve"> </v>
      </c>
      <c r="E222" s="29" t="str">
        <f>IF(직접데이타입력!$M227=1,IF(직접데이타입력!$E227="4",직접데이타입력!$K227," ")," ")</f>
        <v xml:space="preserve"> </v>
      </c>
      <c r="F222" s="29" t="str">
        <f>IF(직접데이타입력!$M227=1,IF(직접데이타입력!$E227="5",직접데이타입력!$K227," ")," ")</f>
        <v xml:space="preserve"> </v>
      </c>
      <c r="G222" s="29" t="str">
        <f>IF(직접데이타입력!$M227=1,IF(직접데이타입력!$E227="6",직접데이타입력!$K227," ")," ")</f>
        <v xml:space="preserve"> </v>
      </c>
      <c r="H222" s="29" t="str">
        <f>IF(직접데이타입력!$M227=1,IF(직접데이타입력!$E227="7",직접데이타입력!$K227," ")," ")</f>
        <v xml:space="preserve"> </v>
      </c>
      <c r="I222" s="29" t="str">
        <f>IF(직접데이타입력!$M227=1,IF(직접데이타입력!$E227="8",직접데이타입력!$K227," ")," ")</f>
        <v xml:space="preserve"> </v>
      </c>
      <c r="J222" s="29" t="str">
        <f>IF(직접데이타입력!$M227=1,IF(직접데이타입력!$E227="9",직접데이타입력!$K227," ")," ")</f>
        <v xml:space="preserve"> </v>
      </c>
      <c r="K222" s="29" t="str">
        <f>IF(직접데이타입력!$M227=1,IF(직접데이타입력!$E227="10",직접데이타입력!$K227," ")," ")</f>
        <v xml:space="preserve"> </v>
      </c>
      <c r="L222" s="29" t="str">
        <f>IF(직접데이타입력!$M227=1,IF(직접데이타입력!$E227="11",직접데이타입력!$K227," ")," ")</f>
        <v xml:space="preserve"> </v>
      </c>
      <c r="M222" s="29" t="str">
        <f>IF(직접데이타입력!$M227=1,IF(직접데이타입력!$E227="12",직접데이타입력!$K227," ")," ")</f>
        <v xml:space="preserve"> </v>
      </c>
      <c r="N222" s="29" t="str">
        <f>IF(직접데이타입력!$M227=1,IF(직접데이타입력!$E227="13",직접데이타입력!$K227," ")," ")</f>
        <v xml:space="preserve"> </v>
      </c>
      <c r="O222" s="29" t="str">
        <f>IF(직접데이타입력!$M227=1,IF(직접데이타입력!$E227="14",직접데이타입력!$K227," ")," ")</f>
        <v xml:space="preserve"> </v>
      </c>
      <c r="P222" s="29" t="str">
        <f>IF(직접데이타입력!$M227=1,IF(직접데이타입력!$E227="15",직접데이타입력!$K227," ")," ")</f>
        <v xml:space="preserve"> </v>
      </c>
      <c r="Q222" s="29" t="str">
        <f>IF(직접데이타입력!$M227=1,IF(직접데이타입력!$E227="16",직접데이타입력!$K227," ")," ")</f>
        <v xml:space="preserve"> </v>
      </c>
      <c r="R222" s="29" t="str">
        <f>IF(직접데이타입력!$M227=1,IF(직접데이타입력!$E227="17",직접데이타입력!$K227," ")," ")</f>
        <v xml:space="preserve"> </v>
      </c>
      <c r="S222" s="29" t="str">
        <f>IF(직접데이타입력!$M227=1,IF(직접데이타입력!$E227="18",직접데이타입력!$K227," ")," ")</f>
        <v xml:space="preserve"> </v>
      </c>
      <c r="T222" s="29" t="str">
        <f>IF(직접데이타입력!$M227=1,IF(직접데이타입력!$E227="19",직접데이타입력!$K227," ")," ")</f>
        <v xml:space="preserve"> </v>
      </c>
    </row>
    <row r="223" spans="1:20" ht="11.25" customHeight="1">
      <c r="A223" s="29">
        <f t="shared" si="3"/>
        <v>222</v>
      </c>
      <c r="B223" s="29" t="str">
        <f>IF(직접데이타입력!$M228=1,IF(직접데이타입력!$E228="1",직접데이타입력!$K228," ")," ")</f>
        <v xml:space="preserve"> </v>
      </c>
      <c r="C223" s="29" t="str">
        <f>IF(직접데이타입력!$M228=1,IF(직접데이타입력!$E228="2",직접데이타입력!$K228," ")," ")</f>
        <v xml:space="preserve"> </v>
      </c>
      <c r="D223" s="29" t="str">
        <f>IF(직접데이타입력!$M228=1,IF(직접데이타입력!$E228="3",직접데이타입력!$K228," ")," ")</f>
        <v xml:space="preserve"> </v>
      </c>
      <c r="E223" s="29" t="str">
        <f>IF(직접데이타입력!$M228=1,IF(직접데이타입력!$E228="4",직접데이타입력!$K228," ")," ")</f>
        <v xml:space="preserve"> </v>
      </c>
      <c r="F223" s="29" t="str">
        <f>IF(직접데이타입력!$M228=1,IF(직접데이타입력!$E228="5",직접데이타입력!$K228," ")," ")</f>
        <v xml:space="preserve"> </v>
      </c>
      <c r="G223" s="29" t="str">
        <f>IF(직접데이타입력!$M228=1,IF(직접데이타입력!$E228="6",직접데이타입력!$K228," ")," ")</f>
        <v xml:space="preserve"> </v>
      </c>
      <c r="H223" s="29" t="str">
        <f>IF(직접데이타입력!$M228=1,IF(직접데이타입력!$E228="7",직접데이타입력!$K228," ")," ")</f>
        <v xml:space="preserve"> </v>
      </c>
      <c r="I223" s="29" t="str">
        <f>IF(직접데이타입력!$M228=1,IF(직접데이타입력!$E228="8",직접데이타입력!$K228," ")," ")</f>
        <v xml:space="preserve"> </v>
      </c>
      <c r="J223" s="29" t="str">
        <f>IF(직접데이타입력!$M228=1,IF(직접데이타입력!$E228="9",직접데이타입력!$K228," ")," ")</f>
        <v xml:space="preserve"> </v>
      </c>
      <c r="K223" s="29" t="str">
        <f>IF(직접데이타입력!$M228=1,IF(직접데이타입력!$E228="10",직접데이타입력!$K228," ")," ")</f>
        <v xml:space="preserve"> </v>
      </c>
      <c r="L223" s="29" t="str">
        <f>IF(직접데이타입력!$M228=1,IF(직접데이타입력!$E228="11",직접데이타입력!$K228," ")," ")</f>
        <v xml:space="preserve"> </v>
      </c>
      <c r="M223" s="29" t="str">
        <f>IF(직접데이타입력!$M228=1,IF(직접데이타입력!$E228="12",직접데이타입력!$K228," ")," ")</f>
        <v xml:space="preserve"> </v>
      </c>
      <c r="N223" s="29" t="str">
        <f>IF(직접데이타입력!$M228=1,IF(직접데이타입력!$E228="13",직접데이타입력!$K228," ")," ")</f>
        <v xml:space="preserve"> </v>
      </c>
      <c r="O223" s="29" t="str">
        <f>IF(직접데이타입력!$M228=1,IF(직접데이타입력!$E228="14",직접데이타입력!$K228," ")," ")</f>
        <v xml:space="preserve"> </v>
      </c>
      <c r="P223" s="29" t="str">
        <f>IF(직접데이타입력!$M228=1,IF(직접데이타입력!$E228="15",직접데이타입력!$K228," ")," ")</f>
        <v xml:space="preserve"> </v>
      </c>
      <c r="Q223" s="29" t="str">
        <f>IF(직접데이타입력!$M228=1,IF(직접데이타입력!$E228="16",직접데이타입력!$K228," ")," ")</f>
        <v xml:space="preserve"> </v>
      </c>
      <c r="R223" s="29" t="str">
        <f>IF(직접데이타입력!$M228=1,IF(직접데이타입력!$E228="17",직접데이타입력!$K228," ")," ")</f>
        <v xml:space="preserve"> </v>
      </c>
      <c r="S223" s="29" t="str">
        <f>IF(직접데이타입력!$M228=1,IF(직접데이타입력!$E228="18",직접데이타입력!$K228," ")," ")</f>
        <v xml:space="preserve"> </v>
      </c>
      <c r="T223" s="29" t="str">
        <f>IF(직접데이타입력!$M228=1,IF(직접데이타입력!$E228="19",직접데이타입력!$K228," ")," ")</f>
        <v xml:space="preserve"> </v>
      </c>
    </row>
    <row r="224" spans="1:20" ht="11.25" customHeight="1">
      <c r="A224" s="29">
        <f t="shared" si="3"/>
        <v>223</v>
      </c>
      <c r="B224" s="29" t="str">
        <f>IF(직접데이타입력!$M229=1,IF(직접데이타입력!$E229="1",직접데이타입력!$K229," ")," ")</f>
        <v xml:space="preserve"> </v>
      </c>
      <c r="C224" s="29" t="str">
        <f>IF(직접데이타입력!$M229=1,IF(직접데이타입력!$E229="2",직접데이타입력!$K229," ")," ")</f>
        <v xml:space="preserve"> </v>
      </c>
      <c r="D224" s="29" t="str">
        <f>IF(직접데이타입력!$M229=1,IF(직접데이타입력!$E229="3",직접데이타입력!$K229," ")," ")</f>
        <v xml:space="preserve"> </v>
      </c>
      <c r="E224" s="29" t="str">
        <f>IF(직접데이타입력!$M229=1,IF(직접데이타입력!$E229="4",직접데이타입력!$K229," ")," ")</f>
        <v xml:space="preserve"> </v>
      </c>
      <c r="F224" s="29" t="str">
        <f>IF(직접데이타입력!$M229=1,IF(직접데이타입력!$E229="5",직접데이타입력!$K229," ")," ")</f>
        <v xml:space="preserve"> </v>
      </c>
      <c r="G224" s="29" t="str">
        <f>IF(직접데이타입력!$M229=1,IF(직접데이타입력!$E229="6",직접데이타입력!$K229," ")," ")</f>
        <v xml:space="preserve"> </v>
      </c>
      <c r="H224" s="29" t="str">
        <f>IF(직접데이타입력!$M229=1,IF(직접데이타입력!$E229="7",직접데이타입력!$K229," ")," ")</f>
        <v xml:space="preserve"> </v>
      </c>
      <c r="I224" s="29" t="str">
        <f>IF(직접데이타입력!$M229=1,IF(직접데이타입력!$E229="8",직접데이타입력!$K229," ")," ")</f>
        <v xml:space="preserve"> </v>
      </c>
      <c r="J224" s="29" t="str">
        <f>IF(직접데이타입력!$M229=1,IF(직접데이타입력!$E229="9",직접데이타입력!$K229," ")," ")</f>
        <v xml:space="preserve"> </v>
      </c>
      <c r="K224" s="29" t="str">
        <f>IF(직접데이타입력!$M229=1,IF(직접데이타입력!$E229="10",직접데이타입력!$K229," ")," ")</f>
        <v xml:space="preserve"> </v>
      </c>
      <c r="L224" s="29" t="str">
        <f>IF(직접데이타입력!$M229=1,IF(직접데이타입력!$E229="11",직접데이타입력!$K229," ")," ")</f>
        <v xml:space="preserve"> </v>
      </c>
      <c r="M224" s="29" t="str">
        <f>IF(직접데이타입력!$M229=1,IF(직접데이타입력!$E229="12",직접데이타입력!$K229," ")," ")</f>
        <v xml:space="preserve"> </v>
      </c>
      <c r="N224" s="29" t="str">
        <f>IF(직접데이타입력!$M229=1,IF(직접데이타입력!$E229="13",직접데이타입력!$K229," ")," ")</f>
        <v xml:space="preserve"> </v>
      </c>
      <c r="O224" s="29" t="str">
        <f>IF(직접데이타입력!$M229=1,IF(직접데이타입력!$E229="14",직접데이타입력!$K229," ")," ")</f>
        <v xml:space="preserve"> </v>
      </c>
      <c r="P224" s="29" t="str">
        <f>IF(직접데이타입력!$M229=1,IF(직접데이타입력!$E229="15",직접데이타입력!$K229," ")," ")</f>
        <v xml:space="preserve"> </v>
      </c>
      <c r="Q224" s="29" t="str">
        <f>IF(직접데이타입력!$M229=1,IF(직접데이타입력!$E229="16",직접데이타입력!$K229," ")," ")</f>
        <v xml:space="preserve"> </v>
      </c>
      <c r="R224" s="29" t="str">
        <f>IF(직접데이타입력!$M229=1,IF(직접데이타입력!$E229="17",직접데이타입력!$K229," ")," ")</f>
        <v xml:space="preserve"> </v>
      </c>
      <c r="S224" s="29" t="str">
        <f>IF(직접데이타입력!$M229=1,IF(직접데이타입력!$E229="18",직접데이타입력!$K229," ")," ")</f>
        <v xml:space="preserve"> </v>
      </c>
      <c r="T224" s="29" t="str">
        <f>IF(직접데이타입력!$M229=1,IF(직접데이타입력!$E229="19",직접데이타입력!$K229," ")," ")</f>
        <v xml:space="preserve"> </v>
      </c>
    </row>
    <row r="225" spans="1:20" ht="11.25" customHeight="1">
      <c r="A225" s="29">
        <f t="shared" si="3"/>
        <v>224</v>
      </c>
      <c r="B225" s="29" t="str">
        <f>IF(직접데이타입력!$M230=1,IF(직접데이타입력!$E230="1",직접데이타입력!$K230," ")," ")</f>
        <v xml:space="preserve"> </v>
      </c>
      <c r="C225" s="29" t="str">
        <f>IF(직접데이타입력!$M230=1,IF(직접데이타입력!$E230="2",직접데이타입력!$K230," ")," ")</f>
        <v xml:space="preserve"> </v>
      </c>
      <c r="D225" s="29" t="str">
        <f>IF(직접데이타입력!$M230=1,IF(직접데이타입력!$E230="3",직접데이타입력!$K230," ")," ")</f>
        <v xml:space="preserve"> </v>
      </c>
      <c r="E225" s="29" t="str">
        <f>IF(직접데이타입력!$M230=1,IF(직접데이타입력!$E230="4",직접데이타입력!$K230," ")," ")</f>
        <v xml:space="preserve"> </v>
      </c>
      <c r="F225" s="29" t="str">
        <f>IF(직접데이타입력!$M230=1,IF(직접데이타입력!$E230="5",직접데이타입력!$K230," ")," ")</f>
        <v xml:space="preserve"> </v>
      </c>
      <c r="G225" s="29" t="str">
        <f>IF(직접데이타입력!$M230=1,IF(직접데이타입력!$E230="6",직접데이타입력!$K230," ")," ")</f>
        <v xml:space="preserve"> </v>
      </c>
      <c r="H225" s="29" t="str">
        <f>IF(직접데이타입력!$M230=1,IF(직접데이타입력!$E230="7",직접데이타입력!$K230," ")," ")</f>
        <v xml:space="preserve"> </v>
      </c>
      <c r="I225" s="29" t="str">
        <f>IF(직접데이타입력!$M230=1,IF(직접데이타입력!$E230="8",직접데이타입력!$K230," ")," ")</f>
        <v xml:space="preserve"> </v>
      </c>
      <c r="J225" s="29" t="str">
        <f>IF(직접데이타입력!$M230=1,IF(직접데이타입력!$E230="9",직접데이타입력!$K230," ")," ")</f>
        <v xml:space="preserve"> </v>
      </c>
      <c r="K225" s="29" t="str">
        <f>IF(직접데이타입력!$M230=1,IF(직접데이타입력!$E230="10",직접데이타입력!$K230," ")," ")</f>
        <v xml:space="preserve"> </v>
      </c>
      <c r="L225" s="29" t="str">
        <f>IF(직접데이타입력!$M230=1,IF(직접데이타입력!$E230="11",직접데이타입력!$K230," ")," ")</f>
        <v xml:space="preserve"> </v>
      </c>
      <c r="M225" s="29" t="str">
        <f>IF(직접데이타입력!$M230=1,IF(직접데이타입력!$E230="12",직접데이타입력!$K230," ")," ")</f>
        <v xml:space="preserve"> </v>
      </c>
      <c r="N225" s="29" t="str">
        <f>IF(직접데이타입력!$M230=1,IF(직접데이타입력!$E230="13",직접데이타입력!$K230," ")," ")</f>
        <v xml:space="preserve"> </v>
      </c>
      <c r="O225" s="29" t="str">
        <f>IF(직접데이타입력!$M230=1,IF(직접데이타입력!$E230="14",직접데이타입력!$K230," ")," ")</f>
        <v xml:space="preserve"> </v>
      </c>
      <c r="P225" s="29" t="str">
        <f>IF(직접데이타입력!$M230=1,IF(직접데이타입력!$E230="15",직접데이타입력!$K230," ")," ")</f>
        <v xml:space="preserve"> </v>
      </c>
      <c r="Q225" s="29" t="str">
        <f>IF(직접데이타입력!$M230=1,IF(직접데이타입력!$E230="16",직접데이타입력!$K230," ")," ")</f>
        <v xml:space="preserve"> </v>
      </c>
      <c r="R225" s="29" t="str">
        <f>IF(직접데이타입력!$M230=1,IF(직접데이타입력!$E230="17",직접데이타입력!$K230," ")," ")</f>
        <v xml:space="preserve"> </v>
      </c>
      <c r="S225" s="29" t="str">
        <f>IF(직접데이타입력!$M230=1,IF(직접데이타입력!$E230="18",직접데이타입력!$K230," ")," ")</f>
        <v xml:space="preserve"> </v>
      </c>
      <c r="T225" s="29" t="str">
        <f>IF(직접데이타입력!$M230=1,IF(직접데이타입력!$E230="19",직접데이타입력!$K230," ")," ")</f>
        <v xml:space="preserve"> </v>
      </c>
    </row>
    <row r="226" spans="1:20" ht="11.25" customHeight="1">
      <c r="A226" s="29">
        <f t="shared" si="3"/>
        <v>225</v>
      </c>
      <c r="B226" s="29" t="str">
        <f>IF(직접데이타입력!$M231=1,IF(직접데이타입력!$E231="1",직접데이타입력!$K231," ")," ")</f>
        <v xml:space="preserve"> </v>
      </c>
      <c r="C226" s="29" t="str">
        <f>IF(직접데이타입력!$M231=1,IF(직접데이타입력!$E231="2",직접데이타입력!$K231," ")," ")</f>
        <v xml:space="preserve"> </v>
      </c>
      <c r="D226" s="29" t="str">
        <f>IF(직접데이타입력!$M231=1,IF(직접데이타입력!$E231="3",직접데이타입력!$K231," ")," ")</f>
        <v xml:space="preserve"> </v>
      </c>
      <c r="E226" s="29" t="str">
        <f>IF(직접데이타입력!$M231=1,IF(직접데이타입력!$E231="4",직접데이타입력!$K231," ")," ")</f>
        <v xml:space="preserve"> </v>
      </c>
      <c r="F226" s="29" t="str">
        <f>IF(직접데이타입력!$M231=1,IF(직접데이타입력!$E231="5",직접데이타입력!$K231," ")," ")</f>
        <v xml:space="preserve"> </v>
      </c>
      <c r="G226" s="29" t="str">
        <f>IF(직접데이타입력!$M231=1,IF(직접데이타입력!$E231="6",직접데이타입력!$K231," ")," ")</f>
        <v xml:space="preserve"> </v>
      </c>
      <c r="H226" s="29" t="str">
        <f>IF(직접데이타입력!$M231=1,IF(직접데이타입력!$E231="7",직접데이타입력!$K231," ")," ")</f>
        <v xml:space="preserve"> </v>
      </c>
      <c r="I226" s="29" t="str">
        <f>IF(직접데이타입력!$M231=1,IF(직접데이타입력!$E231="8",직접데이타입력!$K231," ")," ")</f>
        <v xml:space="preserve"> </v>
      </c>
      <c r="J226" s="29" t="str">
        <f>IF(직접데이타입력!$M231=1,IF(직접데이타입력!$E231="9",직접데이타입력!$K231," ")," ")</f>
        <v xml:space="preserve"> </v>
      </c>
      <c r="K226" s="29" t="str">
        <f>IF(직접데이타입력!$M231=1,IF(직접데이타입력!$E231="10",직접데이타입력!$K231," ")," ")</f>
        <v xml:space="preserve"> </v>
      </c>
      <c r="L226" s="29" t="str">
        <f>IF(직접데이타입력!$M231=1,IF(직접데이타입력!$E231="11",직접데이타입력!$K231," ")," ")</f>
        <v xml:space="preserve"> </v>
      </c>
      <c r="M226" s="29" t="str">
        <f>IF(직접데이타입력!$M231=1,IF(직접데이타입력!$E231="12",직접데이타입력!$K231," ")," ")</f>
        <v xml:space="preserve"> </v>
      </c>
      <c r="N226" s="29" t="str">
        <f>IF(직접데이타입력!$M231=1,IF(직접데이타입력!$E231="13",직접데이타입력!$K231," ")," ")</f>
        <v xml:space="preserve"> </v>
      </c>
      <c r="O226" s="29" t="str">
        <f>IF(직접데이타입력!$M231=1,IF(직접데이타입력!$E231="14",직접데이타입력!$K231," ")," ")</f>
        <v xml:space="preserve"> </v>
      </c>
      <c r="P226" s="29" t="str">
        <f>IF(직접데이타입력!$M231=1,IF(직접데이타입력!$E231="15",직접데이타입력!$K231," ")," ")</f>
        <v xml:space="preserve"> </v>
      </c>
      <c r="Q226" s="29" t="str">
        <f>IF(직접데이타입력!$M231=1,IF(직접데이타입력!$E231="16",직접데이타입력!$K231," ")," ")</f>
        <v xml:space="preserve"> </v>
      </c>
      <c r="R226" s="29" t="str">
        <f>IF(직접데이타입력!$M231=1,IF(직접데이타입력!$E231="17",직접데이타입력!$K231," ")," ")</f>
        <v xml:space="preserve"> </v>
      </c>
      <c r="S226" s="29" t="str">
        <f>IF(직접데이타입력!$M231=1,IF(직접데이타입력!$E231="18",직접데이타입력!$K231," ")," ")</f>
        <v xml:space="preserve"> </v>
      </c>
      <c r="T226" s="29" t="str">
        <f>IF(직접데이타입력!$M231=1,IF(직접데이타입력!$E231="19",직접데이타입력!$K231," ")," ")</f>
        <v xml:space="preserve"> </v>
      </c>
    </row>
    <row r="227" spans="1:20" ht="11.25" customHeight="1">
      <c r="A227" s="29">
        <f t="shared" si="3"/>
        <v>226</v>
      </c>
      <c r="B227" s="29" t="str">
        <f>IF(직접데이타입력!$M232=1,IF(직접데이타입력!$E232="1",직접데이타입력!$K232," ")," ")</f>
        <v xml:space="preserve"> </v>
      </c>
      <c r="C227" s="29" t="str">
        <f>IF(직접데이타입력!$M232=1,IF(직접데이타입력!$E232="2",직접데이타입력!$K232," ")," ")</f>
        <v xml:space="preserve"> </v>
      </c>
      <c r="D227" s="29" t="str">
        <f>IF(직접데이타입력!$M232=1,IF(직접데이타입력!$E232="3",직접데이타입력!$K232," ")," ")</f>
        <v xml:space="preserve"> </v>
      </c>
      <c r="E227" s="29" t="str">
        <f>IF(직접데이타입력!$M232=1,IF(직접데이타입력!$E232="4",직접데이타입력!$K232," ")," ")</f>
        <v xml:space="preserve"> </v>
      </c>
      <c r="F227" s="29" t="str">
        <f>IF(직접데이타입력!$M232=1,IF(직접데이타입력!$E232="5",직접데이타입력!$K232," ")," ")</f>
        <v xml:space="preserve"> </v>
      </c>
      <c r="G227" s="29" t="str">
        <f>IF(직접데이타입력!$M232=1,IF(직접데이타입력!$E232="6",직접데이타입력!$K232," ")," ")</f>
        <v xml:space="preserve"> </v>
      </c>
      <c r="H227" s="29" t="str">
        <f>IF(직접데이타입력!$M232=1,IF(직접데이타입력!$E232="7",직접데이타입력!$K232," ")," ")</f>
        <v xml:space="preserve"> </v>
      </c>
      <c r="I227" s="29" t="str">
        <f>IF(직접데이타입력!$M232=1,IF(직접데이타입력!$E232="8",직접데이타입력!$K232," ")," ")</f>
        <v xml:space="preserve"> </v>
      </c>
      <c r="J227" s="29" t="str">
        <f>IF(직접데이타입력!$M232=1,IF(직접데이타입력!$E232="9",직접데이타입력!$K232," ")," ")</f>
        <v xml:space="preserve"> </v>
      </c>
      <c r="K227" s="29" t="str">
        <f>IF(직접데이타입력!$M232=1,IF(직접데이타입력!$E232="10",직접데이타입력!$K232," ")," ")</f>
        <v xml:space="preserve"> </v>
      </c>
      <c r="L227" s="29" t="str">
        <f>IF(직접데이타입력!$M232=1,IF(직접데이타입력!$E232="11",직접데이타입력!$K232," ")," ")</f>
        <v xml:space="preserve"> </v>
      </c>
      <c r="M227" s="29" t="str">
        <f>IF(직접데이타입력!$M232=1,IF(직접데이타입력!$E232="12",직접데이타입력!$K232," ")," ")</f>
        <v xml:space="preserve"> </v>
      </c>
      <c r="N227" s="29" t="str">
        <f>IF(직접데이타입력!$M232=1,IF(직접데이타입력!$E232="13",직접데이타입력!$K232," ")," ")</f>
        <v xml:space="preserve"> </v>
      </c>
      <c r="O227" s="29" t="str">
        <f>IF(직접데이타입력!$M232=1,IF(직접데이타입력!$E232="14",직접데이타입력!$K232," ")," ")</f>
        <v xml:space="preserve"> </v>
      </c>
      <c r="P227" s="29" t="str">
        <f>IF(직접데이타입력!$M232=1,IF(직접데이타입력!$E232="15",직접데이타입력!$K232," ")," ")</f>
        <v xml:space="preserve"> </v>
      </c>
      <c r="Q227" s="29" t="str">
        <f>IF(직접데이타입력!$M232=1,IF(직접데이타입력!$E232="16",직접데이타입력!$K232," ")," ")</f>
        <v xml:space="preserve"> </v>
      </c>
      <c r="R227" s="29" t="str">
        <f>IF(직접데이타입력!$M232=1,IF(직접데이타입력!$E232="17",직접데이타입력!$K232," ")," ")</f>
        <v xml:space="preserve"> </v>
      </c>
      <c r="S227" s="29" t="str">
        <f>IF(직접데이타입력!$M232=1,IF(직접데이타입력!$E232="18",직접데이타입력!$K232," ")," ")</f>
        <v xml:space="preserve"> </v>
      </c>
      <c r="T227" s="29" t="str">
        <f>IF(직접데이타입력!$M232=1,IF(직접데이타입력!$E232="19",직접데이타입력!$K232," ")," ")</f>
        <v xml:space="preserve"> </v>
      </c>
    </row>
    <row r="228" spans="1:20" ht="11.25" customHeight="1">
      <c r="A228" s="29">
        <f t="shared" si="3"/>
        <v>227</v>
      </c>
      <c r="B228" s="29" t="str">
        <f>IF(직접데이타입력!$M233=1,IF(직접데이타입력!$E233="1",직접데이타입력!$K233," ")," ")</f>
        <v xml:space="preserve"> </v>
      </c>
      <c r="C228" s="29" t="str">
        <f>IF(직접데이타입력!$M233=1,IF(직접데이타입력!$E233="2",직접데이타입력!$K233," ")," ")</f>
        <v xml:space="preserve"> </v>
      </c>
      <c r="D228" s="29" t="str">
        <f>IF(직접데이타입력!$M233=1,IF(직접데이타입력!$E233="3",직접데이타입력!$K233," ")," ")</f>
        <v xml:space="preserve"> </v>
      </c>
      <c r="E228" s="29" t="str">
        <f>IF(직접데이타입력!$M233=1,IF(직접데이타입력!$E233="4",직접데이타입력!$K233," ")," ")</f>
        <v xml:space="preserve"> </v>
      </c>
      <c r="F228" s="29" t="str">
        <f>IF(직접데이타입력!$M233=1,IF(직접데이타입력!$E233="5",직접데이타입력!$K233," ")," ")</f>
        <v xml:space="preserve"> </v>
      </c>
      <c r="G228" s="29" t="str">
        <f>IF(직접데이타입력!$M233=1,IF(직접데이타입력!$E233="6",직접데이타입력!$K233," ")," ")</f>
        <v xml:space="preserve"> </v>
      </c>
      <c r="H228" s="29" t="str">
        <f>IF(직접데이타입력!$M233=1,IF(직접데이타입력!$E233="7",직접데이타입력!$K233," ")," ")</f>
        <v xml:space="preserve"> </v>
      </c>
      <c r="I228" s="29" t="str">
        <f>IF(직접데이타입력!$M233=1,IF(직접데이타입력!$E233="8",직접데이타입력!$K233," ")," ")</f>
        <v xml:space="preserve"> </v>
      </c>
      <c r="J228" s="29" t="str">
        <f>IF(직접데이타입력!$M233=1,IF(직접데이타입력!$E233="9",직접데이타입력!$K233," ")," ")</f>
        <v xml:space="preserve"> </v>
      </c>
      <c r="K228" s="29" t="str">
        <f>IF(직접데이타입력!$M233=1,IF(직접데이타입력!$E233="10",직접데이타입력!$K233," ")," ")</f>
        <v xml:space="preserve"> </v>
      </c>
      <c r="L228" s="29" t="str">
        <f>IF(직접데이타입력!$M233=1,IF(직접데이타입력!$E233="11",직접데이타입력!$K233," ")," ")</f>
        <v xml:space="preserve"> </v>
      </c>
      <c r="M228" s="29" t="str">
        <f>IF(직접데이타입력!$M233=1,IF(직접데이타입력!$E233="12",직접데이타입력!$K233," ")," ")</f>
        <v xml:space="preserve"> </v>
      </c>
      <c r="N228" s="29" t="str">
        <f>IF(직접데이타입력!$M233=1,IF(직접데이타입력!$E233="13",직접데이타입력!$K233," ")," ")</f>
        <v xml:space="preserve"> </v>
      </c>
      <c r="O228" s="29" t="str">
        <f>IF(직접데이타입력!$M233=1,IF(직접데이타입력!$E233="14",직접데이타입력!$K233," ")," ")</f>
        <v xml:space="preserve"> </v>
      </c>
      <c r="P228" s="29" t="str">
        <f>IF(직접데이타입력!$M233=1,IF(직접데이타입력!$E233="15",직접데이타입력!$K233," ")," ")</f>
        <v xml:space="preserve"> </v>
      </c>
      <c r="Q228" s="29" t="str">
        <f>IF(직접데이타입력!$M233=1,IF(직접데이타입력!$E233="16",직접데이타입력!$K233," ")," ")</f>
        <v xml:space="preserve"> </v>
      </c>
      <c r="R228" s="29" t="str">
        <f>IF(직접데이타입력!$M233=1,IF(직접데이타입력!$E233="17",직접데이타입력!$K233," ")," ")</f>
        <v xml:space="preserve"> </v>
      </c>
      <c r="S228" s="29" t="str">
        <f>IF(직접데이타입력!$M233=1,IF(직접데이타입력!$E233="18",직접데이타입력!$K233," ")," ")</f>
        <v xml:space="preserve"> </v>
      </c>
      <c r="T228" s="29" t="str">
        <f>IF(직접데이타입력!$M233=1,IF(직접데이타입력!$E233="19",직접데이타입력!$K233," ")," ")</f>
        <v xml:space="preserve"> </v>
      </c>
    </row>
    <row r="229" spans="1:20" ht="11.25" customHeight="1">
      <c r="A229" s="29">
        <f t="shared" si="3"/>
        <v>228</v>
      </c>
      <c r="B229" s="29" t="str">
        <f>IF(직접데이타입력!$M234=1,IF(직접데이타입력!$E234="1",직접데이타입력!$K234," ")," ")</f>
        <v xml:space="preserve"> </v>
      </c>
      <c r="C229" s="29" t="str">
        <f>IF(직접데이타입력!$M234=1,IF(직접데이타입력!$E234="2",직접데이타입력!$K234," ")," ")</f>
        <v xml:space="preserve"> </v>
      </c>
      <c r="D229" s="29" t="str">
        <f>IF(직접데이타입력!$M234=1,IF(직접데이타입력!$E234="3",직접데이타입력!$K234," ")," ")</f>
        <v xml:space="preserve"> </v>
      </c>
      <c r="E229" s="29" t="str">
        <f>IF(직접데이타입력!$M234=1,IF(직접데이타입력!$E234="4",직접데이타입력!$K234," ")," ")</f>
        <v xml:space="preserve"> </v>
      </c>
      <c r="F229" s="29" t="str">
        <f>IF(직접데이타입력!$M234=1,IF(직접데이타입력!$E234="5",직접데이타입력!$K234," ")," ")</f>
        <v xml:space="preserve"> </v>
      </c>
      <c r="G229" s="29" t="str">
        <f>IF(직접데이타입력!$M234=1,IF(직접데이타입력!$E234="6",직접데이타입력!$K234," ")," ")</f>
        <v xml:space="preserve"> </v>
      </c>
      <c r="H229" s="29" t="str">
        <f>IF(직접데이타입력!$M234=1,IF(직접데이타입력!$E234="7",직접데이타입력!$K234," ")," ")</f>
        <v xml:space="preserve"> </v>
      </c>
      <c r="I229" s="29" t="str">
        <f>IF(직접데이타입력!$M234=1,IF(직접데이타입력!$E234="8",직접데이타입력!$K234," ")," ")</f>
        <v xml:space="preserve"> </v>
      </c>
      <c r="J229" s="29" t="str">
        <f>IF(직접데이타입력!$M234=1,IF(직접데이타입력!$E234="9",직접데이타입력!$K234," ")," ")</f>
        <v xml:space="preserve"> </v>
      </c>
      <c r="K229" s="29" t="str">
        <f>IF(직접데이타입력!$M234=1,IF(직접데이타입력!$E234="10",직접데이타입력!$K234," ")," ")</f>
        <v xml:space="preserve"> </v>
      </c>
      <c r="L229" s="29" t="str">
        <f>IF(직접데이타입력!$M234=1,IF(직접데이타입력!$E234="11",직접데이타입력!$K234," ")," ")</f>
        <v xml:space="preserve"> </v>
      </c>
      <c r="M229" s="29" t="str">
        <f>IF(직접데이타입력!$M234=1,IF(직접데이타입력!$E234="12",직접데이타입력!$K234," ")," ")</f>
        <v xml:space="preserve"> </v>
      </c>
      <c r="N229" s="29" t="str">
        <f>IF(직접데이타입력!$M234=1,IF(직접데이타입력!$E234="13",직접데이타입력!$K234," ")," ")</f>
        <v xml:space="preserve"> </v>
      </c>
      <c r="O229" s="29" t="str">
        <f>IF(직접데이타입력!$M234=1,IF(직접데이타입력!$E234="14",직접데이타입력!$K234," ")," ")</f>
        <v xml:space="preserve"> </v>
      </c>
      <c r="P229" s="29" t="str">
        <f>IF(직접데이타입력!$M234=1,IF(직접데이타입력!$E234="15",직접데이타입력!$K234," ")," ")</f>
        <v xml:space="preserve"> </v>
      </c>
      <c r="Q229" s="29" t="str">
        <f>IF(직접데이타입력!$M234=1,IF(직접데이타입력!$E234="16",직접데이타입력!$K234," ")," ")</f>
        <v xml:space="preserve"> </v>
      </c>
      <c r="R229" s="29" t="str">
        <f>IF(직접데이타입력!$M234=1,IF(직접데이타입력!$E234="17",직접데이타입력!$K234," ")," ")</f>
        <v xml:space="preserve"> </v>
      </c>
      <c r="S229" s="29" t="str">
        <f>IF(직접데이타입력!$M234=1,IF(직접데이타입력!$E234="18",직접데이타입력!$K234," ")," ")</f>
        <v xml:space="preserve"> </v>
      </c>
      <c r="T229" s="29" t="str">
        <f>IF(직접데이타입력!$M234=1,IF(직접데이타입력!$E234="19",직접데이타입력!$K234," ")," ")</f>
        <v xml:space="preserve"> </v>
      </c>
    </row>
    <row r="230" spans="1:20" ht="11.25" customHeight="1">
      <c r="A230" s="29">
        <f t="shared" si="3"/>
        <v>229</v>
      </c>
      <c r="B230" s="29" t="str">
        <f>IF(직접데이타입력!$M235=1,IF(직접데이타입력!$E235="1",직접데이타입력!$K235," ")," ")</f>
        <v xml:space="preserve"> </v>
      </c>
      <c r="C230" s="29" t="str">
        <f>IF(직접데이타입력!$M235=1,IF(직접데이타입력!$E235="2",직접데이타입력!$K235," ")," ")</f>
        <v xml:space="preserve"> </v>
      </c>
      <c r="D230" s="29" t="str">
        <f>IF(직접데이타입력!$M235=1,IF(직접데이타입력!$E235="3",직접데이타입력!$K235," ")," ")</f>
        <v xml:space="preserve"> </v>
      </c>
      <c r="E230" s="29" t="str">
        <f>IF(직접데이타입력!$M235=1,IF(직접데이타입력!$E235="4",직접데이타입력!$K235," ")," ")</f>
        <v xml:space="preserve"> </v>
      </c>
      <c r="F230" s="29" t="str">
        <f>IF(직접데이타입력!$M235=1,IF(직접데이타입력!$E235="5",직접데이타입력!$K235," ")," ")</f>
        <v xml:space="preserve"> </v>
      </c>
      <c r="G230" s="29" t="str">
        <f>IF(직접데이타입력!$M235=1,IF(직접데이타입력!$E235="6",직접데이타입력!$K235," ")," ")</f>
        <v xml:space="preserve"> </v>
      </c>
      <c r="H230" s="29" t="str">
        <f>IF(직접데이타입력!$M235=1,IF(직접데이타입력!$E235="7",직접데이타입력!$K235," ")," ")</f>
        <v xml:space="preserve"> </v>
      </c>
      <c r="I230" s="29" t="str">
        <f>IF(직접데이타입력!$M235=1,IF(직접데이타입력!$E235="8",직접데이타입력!$K235," ")," ")</f>
        <v xml:space="preserve"> </v>
      </c>
      <c r="J230" s="29" t="str">
        <f>IF(직접데이타입력!$M235=1,IF(직접데이타입력!$E235="9",직접데이타입력!$K235," ")," ")</f>
        <v xml:space="preserve"> </v>
      </c>
      <c r="K230" s="29" t="str">
        <f>IF(직접데이타입력!$M235=1,IF(직접데이타입력!$E235="10",직접데이타입력!$K235," ")," ")</f>
        <v xml:space="preserve"> </v>
      </c>
      <c r="L230" s="29" t="str">
        <f>IF(직접데이타입력!$M235=1,IF(직접데이타입력!$E235="11",직접데이타입력!$K235," ")," ")</f>
        <v xml:space="preserve"> </v>
      </c>
      <c r="M230" s="29" t="str">
        <f>IF(직접데이타입력!$M235=1,IF(직접데이타입력!$E235="12",직접데이타입력!$K235," ")," ")</f>
        <v xml:space="preserve"> </v>
      </c>
      <c r="N230" s="29" t="str">
        <f>IF(직접데이타입력!$M235=1,IF(직접데이타입력!$E235="13",직접데이타입력!$K235," ")," ")</f>
        <v xml:space="preserve"> </v>
      </c>
      <c r="O230" s="29" t="str">
        <f>IF(직접데이타입력!$M235=1,IF(직접데이타입력!$E235="14",직접데이타입력!$K235," ")," ")</f>
        <v xml:space="preserve"> </v>
      </c>
      <c r="P230" s="29" t="str">
        <f>IF(직접데이타입력!$M235=1,IF(직접데이타입력!$E235="15",직접데이타입력!$K235," ")," ")</f>
        <v xml:space="preserve"> </v>
      </c>
      <c r="Q230" s="29" t="str">
        <f>IF(직접데이타입력!$M235=1,IF(직접데이타입력!$E235="16",직접데이타입력!$K235," ")," ")</f>
        <v xml:space="preserve"> </v>
      </c>
      <c r="R230" s="29" t="str">
        <f>IF(직접데이타입력!$M235=1,IF(직접데이타입력!$E235="17",직접데이타입력!$K235," ")," ")</f>
        <v xml:space="preserve"> </v>
      </c>
      <c r="S230" s="29" t="str">
        <f>IF(직접데이타입력!$M235=1,IF(직접데이타입력!$E235="18",직접데이타입력!$K235," ")," ")</f>
        <v xml:space="preserve"> </v>
      </c>
      <c r="T230" s="29" t="str">
        <f>IF(직접데이타입력!$M235=1,IF(직접데이타입력!$E235="19",직접데이타입력!$K235," ")," ")</f>
        <v xml:space="preserve"> </v>
      </c>
    </row>
    <row r="231" spans="1:20" ht="11.25" customHeight="1">
      <c r="A231" s="29">
        <f t="shared" si="3"/>
        <v>230</v>
      </c>
      <c r="B231" s="29" t="str">
        <f>IF(직접데이타입력!$M236=1,IF(직접데이타입력!$E236="1",직접데이타입력!$K236," ")," ")</f>
        <v xml:space="preserve"> </v>
      </c>
      <c r="C231" s="29" t="str">
        <f>IF(직접데이타입력!$M236=1,IF(직접데이타입력!$E236="2",직접데이타입력!$K236," ")," ")</f>
        <v xml:space="preserve"> </v>
      </c>
      <c r="D231" s="29" t="str">
        <f>IF(직접데이타입력!$M236=1,IF(직접데이타입력!$E236="3",직접데이타입력!$K236," ")," ")</f>
        <v xml:space="preserve"> </v>
      </c>
      <c r="E231" s="29" t="str">
        <f>IF(직접데이타입력!$M236=1,IF(직접데이타입력!$E236="4",직접데이타입력!$K236," ")," ")</f>
        <v xml:space="preserve"> </v>
      </c>
      <c r="F231" s="29" t="str">
        <f>IF(직접데이타입력!$M236=1,IF(직접데이타입력!$E236="5",직접데이타입력!$K236," ")," ")</f>
        <v xml:space="preserve"> </v>
      </c>
      <c r="G231" s="29" t="str">
        <f>IF(직접데이타입력!$M236=1,IF(직접데이타입력!$E236="6",직접데이타입력!$K236," ")," ")</f>
        <v xml:space="preserve"> </v>
      </c>
      <c r="H231" s="29" t="str">
        <f>IF(직접데이타입력!$M236=1,IF(직접데이타입력!$E236="7",직접데이타입력!$K236," ")," ")</f>
        <v xml:space="preserve"> </v>
      </c>
      <c r="I231" s="29" t="str">
        <f>IF(직접데이타입력!$M236=1,IF(직접데이타입력!$E236="8",직접데이타입력!$K236," ")," ")</f>
        <v xml:space="preserve"> </v>
      </c>
      <c r="J231" s="29" t="str">
        <f>IF(직접데이타입력!$M236=1,IF(직접데이타입력!$E236="9",직접데이타입력!$K236," ")," ")</f>
        <v xml:space="preserve"> </v>
      </c>
      <c r="K231" s="29" t="str">
        <f>IF(직접데이타입력!$M236=1,IF(직접데이타입력!$E236="10",직접데이타입력!$K236," ")," ")</f>
        <v xml:space="preserve"> </v>
      </c>
      <c r="L231" s="29" t="str">
        <f>IF(직접데이타입력!$M236=1,IF(직접데이타입력!$E236="11",직접데이타입력!$K236," ")," ")</f>
        <v xml:space="preserve"> </v>
      </c>
      <c r="M231" s="29" t="str">
        <f>IF(직접데이타입력!$M236=1,IF(직접데이타입력!$E236="12",직접데이타입력!$K236," ")," ")</f>
        <v xml:space="preserve"> </v>
      </c>
      <c r="N231" s="29" t="str">
        <f>IF(직접데이타입력!$M236=1,IF(직접데이타입력!$E236="13",직접데이타입력!$K236," ")," ")</f>
        <v xml:space="preserve"> </v>
      </c>
      <c r="O231" s="29" t="str">
        <f>IF(직접데이타입력!$M236=1,IF(직접데이타입력!$E236="14",직접데이타입력!$K236," ")," ")</f>
        <v xml:space="preserve"> </v>
      </c>
      <c r="P231" s="29" t="str">
        <f>IF(직접데이타입력!$M236=1,IF(직접데이타입력!$E236="15",직접데이타입력!$K236," ")," ")</f>
        <v xml:space="preserve"> </v>
      </c>
      <c r="Q231" s="29" t="str">
        <f>IF(직접데이타입력!$M236=1,IF(직접데이타입력!$E236="16",직접데이타입력!$K236," ")," ")</f>
        <v xml:space="preserve"> </v>
      </c>
      <c r="R231" s="29" t="str">
        <f>IF(직접데이타입력!$M236=1,IF(직접데이타입력!$E236="17",직접데이타입력!$K236," ")," ")</f>
        <v xml:space="preserve"> </v>
      </c>
      <c r="S231" s="29" t="str">
        <f>IF(직접데이타입력!$M236=1,IF(직접데이타입력!$E236="18",직접데이타입력!$K236," ")," ")</f>
        <v xml:space="preserve"> </v>
      </c>
      <c r="T231" s="29" t="str">
        <f>IF(직접데이타입력!$M236=1,IF(직접데이타입력!$E236="19",직접데이타입력!$K236," ")," ")</f>
        <v xml:space="preserve"> </v>
      </c>
    </row>
    <row r="232" spans="1:20" ht="11.25" customHeight="1">
      <c r="A232" s="29">
        <f t="shared" si="3"/>
        <v>231</v>
      </c>
      <c r="B232" s="29" t="str">
        <f>IF(직접데이타입력!$M237=1,IF(직접데이타입력!$E237="1",직접데이타입력!$K237," ")," ")</f>
        <v xml:space="preserve"> </v>
      </c>
      <c r="C232" s="29" t="str">
        <f>IF(직접데이타입력!$M237=1,IF(직접데이타입력!$E237="2",직접데이타입력!$K237," ")," ")</f>
        <v xml:space="preserve"> </v>
      </c>
      <c r="D232" s="29" t="str">
        <f>IF(직접데이타입력!$M237=1,IF(직접데이타입력!$E237="3",직접데이타입력!$K237," ")," ")</f>
        <v xml:space="preserve"> </v>
      </c>
      <c r="E232" s="29" t="str">
        <f>IF(직접데이타입력!$M237=1,IF(직접데이타입력!$E237="4",직접데이타입력!$K237," ")," ")</f>
        <v xml:space="preserve"> </v>
      </c>
      <c r="F232" s="29" t="str">
        <f>IF(직접데이타입력!$M237=1,IF(직접데이타입력!$E237="5",직접데이타입력!$K237," ")," ")</f>
        <v xml:space="preserve"> </v>
      </c>
      <c r="G232" s="29" t="str">
        <f>IF(직접데이타입력!$M237=1,IF(직접데이타입력!$E237="6",직접데이타입력!$K237," ")," ")</f>
        <v xml:space="preserve"> </v>
      </c>
      <c r="H232" s="29" t="str">
        <f>IF(직접데이타입력!$M237=1,IF(직접데이타입력!$E237="7",직접데이타입력!$K237," ")," ")</f>
        <v xml:space="preserve"> </v>
      </c>
      <c r="I232" s="29" t="str">
        <f>IF(직접데이타입력!$M237=1,IF(직접데이타입력!$E237="8",직접데이타입력!$K237," ")," ")</f>
        <v xml:space="preserve"> </v>
      </c>
      <c r="J232" s="29" t="str">
        <f>IF(직접데이타입력!$M237=1,IF(직접데이타입력!$E237="9",직접데이타입력!$K237," ")," ")</f>
        <v xml:space="preserve"> </v>
      </c>
      <c r="K232" s="29" t="str">
        <f>IF(직접데이타입력!$M237=1,IF(직접데이타입력!$E237="10",직접데이타입력!$K237," ")," ")</f>
        <v xml:space="preserve"> </v>
      </c>
      <c r="L232" s="29" t="str">
        <f>IF(직접데이타입력!$M237=1,IF(직접데이타입력!$E237="11",직접데이타입력!$K237," ")," ")</f>
        <v xml:space="preserve"> </v>
      </c>
      <c r="M232" s="29" t="str">
        <f>IF(직접데이타입력!$M237=1,IF(직접데이타입력!$E237="12",직접데이타입력!$K237," ")," ")</f>
        <v xml:space="preserve"> </v>
      </c>
      <c r="N232" s="29" t="str">
        <f>IF(직접데이타입력!$M237=1,IF(직접데이타입력!$E237="13",직접데이타입력!$K237," ")," ")</f>
        <v xml:space="preserve"> </v>
      </c>
      <c r="O232" s="29" t="str">
        <f>IF(직접데이타입력!$M237=1,IF(직접데이타입력!$E237="14",직접데이타입력!$K237," ")," ")</f>
        <v xml:space="preserve"> </v>
      </c>
      <c r="P232" s="29" t="str">
        <f>IF(직접데이타입력!$M237=1,IF(직접데이타입력!$E237="15",직접데이타입력!$K237," ")," ")</f>
        <v xml:space="preserve"> </v>
      </c>
      <c r="Q232" s="29" t="str">
        <f>IF(직접데이타입력!$M237=1,IF(직접데이타입력!$E237="16",직접데이타입력!$K237," ")," ")</f>
        <v xml:space="preserve"> </v>
      </c>
      <c r="R232" s="29" t="str">
        <f>IF(직접데이타입력!$M237=1,IF(직접데이타입력!$E237="17",직접데이타입력!$K237," ")," ")</f>
        <v xml:space="preserve"> </v>
      </c>
      <c r="S232" s="29" t="str">
        <f>IF(직접데이타입력!$M237=1,IF(직접데이타입력!$E237="18",직접데이타입력!$K237," ")," ")</f>
        <v xml:space="preserve"> </v>
      </c>
      <c r="T232" s="29" t="str">
        <f>IF(직접데이타입력!$M237=1,IF(직접데이타입력!$E237="19",직접데이타입력!$K237," ")," ")</f>
        <v xml:space="preserve"> </v>
      </c>
    </row>
    <row r="233" spans="1:20" ht="11.25" customHeight="1">
      <c r="A233" s="29">
        <f t="shared" si="3"/>
        <v>232</v>
      </c>
      <c r="B233" s="29" t="str">
        <f>IF(직접데이타입력!$M238=1,IF(직접데이타입력!$E238="1",직접데이타입력!$K238," ")," ")</f>
        <v xml:space="preserve"> </v>
      </c>
      <c r="C233" s="29" t="str">
        <f>IF(직접데이타입력!$M238=1,IF(직접데이타입력!$E238="2",직접데이타입력!$K238," ")," ")</f>
        <v xml:space="preserve"> </v>
      </c>
      <c r="D233" s="29" t="str">
        <f>IF(직접데이타입력!$M238=1,IF(직접데이타입력!$E238="3",직접데이타입력!$K238," ")," ")</f>
        <v xml:space="preserve"> </v>
      </c>
      <c r="E233" s="29" t="str">
        <f>IF(직접데이타입력!$M238=1,IF(직접데이타입력!$E238="4",직접데이타입력!$K238," ")," ")</f>
        <v xml:space="preserve"> </v>
      </c>
      <c r="F233" s="29" t="str">
        <f>IF(직접데이타입력!$M238=1,IF(직접데이타입력!$E238="5",직접데이타입력!$K238," ")," ")</f>
        <v xml:space="preserve"> </v>
      </c>
      <c r="G233" s="29" t="str">
        <f>IF(직접데이타입력!$M238=1,IF(직접데이타입력!$E238="6",직접데이타입력!$K238," ")," ")</f>
        <v xml:space="preserve"> </v>
      </c>
      <c r="H233" s="29" t="str">
        <f>IF(직접데이타입력!$M238=1,IF(직접데이타입력!$E238="7",직접데이타입력!$K238," ")," ")</f>
        <v xml:space="preserve"> </v>
      </c>
      <c r="I233" s="29" t="str">
        <f>IF(직접데이타입력!$M238=1,IF(직접데이타입력!$E238="8",직접데이타입력!$K238," ")," ")</f>
        <v xml:space="preserve"> </v>
      </c>
      <c r="J233" s="29" t="str">
        <f>IF(직접데이타입력!$M238=1,IF(직접데이타입력!$E238="9",직접데이타입력!$K238," ")," ")</f>
        <v xml:space="preserve"> </v>
      </c>
      <c r="K233" s="29" t="str">
        <f>IF(직접데이타입력!$M238=1,IF(직접데이타입력!$E238="10",직접데이타입력!$K238," ")," ")</f>
        <v xml:space="preserve"> </v>
      </c>
      <c r="L233" s="29" t="str">
        <f>IF(직접데이타입력!$M238=1,IF(직접데이타입력!$E238="11",직접데이타입력!$K238," ")," ")</f>
        <v xml:space="preserve"> </v>
      </c>
      <c r="M233" s="29" t="str">
        <f>IF(직접데이타입력!$M238=1,IF(직접데이타입력!$E238="12",직접데이타입력!$K238," ")," ")</f>
        <v xml:space="preserve"> </v>
      </c>
      <c r="N233" s="29" t="str">
        <f>IF(직접데이타입력!$M238=1,IF(직접데이타입력!$E238="13",직접데이타입력!$K238," ")," ")</f>
        <v xml:space="preserve"> </v>
      </c>
      <c r="O233" s="29" t="str">
        <f>IF(직접데이타입력!$M238=1,IF(직접데이타입력!$E238="14",직접데이타입력!$K238," ")," ")</f>
        <v xml:space="preserve"> </v>
      </c>
      <c r="P233" s="29" t="str">
        <f>IF(직접데이타입력!$M238=1,IF(직접데이타입력!$E238="15",직접데이타입력!$K238," ")," ")</f>
        <v xml:space="preserve"> </v>
      </c>
      <c r="Q233" s="29" t="str">
        <f>IF(직접데이타입력!$M238=1,IF(직접데이타입력!$E238="16",직접데이타입력!$K238," ")," ")</f>
        <v xml:space="preserve"> </v>
      </c>
      <c r="R233" s="29" t="str">
        <f>IF(직접데이타입력!$M238=1,IF(직접데이타입력!$E238="17",직접데이타입력!$K238," ")," ")</f>
        <v xml:space="preserve"> </v>
      </c>
      <c r="S233" s="29" t="str">
        <f>IF(직접데이타입력!$M238=1,IF(직접데이타입력!$E238="18",직접데이타입력!$K238," ")," ")</f>
        <v xml:space="preserve"> </v>
      </c>
      <c r="T233" s="29" t="str">
        <f>IF(직접데이타입력!$M238=1,IF(직접데이타입력!$E238="19",직접데이타입력!$K238," ")," ")</f>
        <v xml:space="preserve"> </v>
      </c>
    </row>
    <row r="234" spans="1:20" ht="11.25" customHeight="1">
      <c r="A234" s="29">
        <f t="shared" si="3"/>
        <v>233</v>
      </c>
      <c r="B234" s="29" t="str">
        <f>IF(직접데이타입력!$M239=1,IF(직접데이타입력!$E239="1",직접데이타입력!$K239," ")," ")</f>
        <v xml:space="preserve"> </v>
      </c>
      <c r="C234" s="29" t="str">
        <f>IF(직접데이타입력!$M239=1,IF(직접데이타입력!$E239="2",직접데이타입력!$K239," ")," ")</f>
        <v xml:space="preserve"> </v>
      </c>
      <c r="D234" s="29" t="str">
        <f>IF(직접데이타입력!$M239=1,IF(직접데이타입력!$E239="3",직접데이타입력!$K239," ")," ")</f>
        <v xml:space="preserve"> </v>
      </c>
      <c r="E234" s="29" t="str">
        <f>IF(직접데이타입력!$M239=1,IF(직접데이타입력!$E239="4",직접데이타입력!$K239," ")," ")</f>
        <v xml:space="preserve"> </v>
      </c>
      <c r="F234" s="29" t="str">
        <f>IF(직접데이타입력!$M239=1,IF(직접데이타입력!$E239="5",직접데이타입력!$K239," ")," ")</f>
        <v xml:space="preserve"> </v>
      </c>
      <c r="G234" s="29" t="str">
        <f>IF(직접데이타입력!$M239=1,IF(직접데이타입력!$E239="6",직접데이타입력!$K239," ")," ")</f>
        <v xml:space="preserve"> </v>
      </c>
      <c r="H234" s="29" t="str">
        <f>IF(직접데이타입력!$M239=1,IF(직접데이타입력!$E239="7",직접데이타입력!$K239," ")," ")</f>
        <v xml:space="preserve"> </v>
      </c>
      <c r="I234" s="29" t="str">
        <f>IF(직접데이타입력!$M239=1,IF(직접데이타입력!$E239="8",직접데이타입력!$K239," ")," ")</f>
        <v xml:space="preserve"> </v>
      </c>
      <c r="J234" s="29" t="str">
        <f>IF(직접데이타입력!$M239=1,IF(직접데이타입력!$E239="9",직접데이타입력!$K239," ")," ")</f>
        <v xml:space="preserve"> </v>
      </c>
      <c r="K234" s="29" t="str">
        <f>IF(직접데이타입력!$M239=1,IF(직접데이타입력!$E239="10",직접데이타입력!$K239," ")," ")</f>
        <v xml:space="preserve"> </v>
      </c>
      <c r="L234" s="29" t="str">
        <f>IF(직접데이타입력!$M239=1,IF(직접데이타입력!$E239="11",직접데이타입력!$K239," ")," ")</f>
        <v xml:space="preserve"> </v>
      </c>
      <c r="M234" s="29" t="str">
        <f>IF(직접데이타입력!$M239=1,IF(직접데이타입력!$E239="12",직접데이타입력!$K239," ")," ")</f>
        <v xml:space="preserve"> </v>
      </c>
      <c r="N234" s="29" t="str">
        <f>IF(직접데이타입력!$M239=1,IF(직접데이타입력!$E239="13",직접데이타입력!$K239," ")," ")</f>
        <v xml:space="preserve"> </v>
      </c>
      <c r="O234" s="29" t="str">
        <f>IF(직접데이타입력!$M239=1,IF(직접데이타입력!$E239="14",직접데이타입력!$K239," ")," ")</f>
        <v xml:space="preserve"> </v>
      </c>
      <c r="P234" s="29" t="str">
        <f>IF(직접데이타입력!$M239=1,IF(직접데이타입력!$E239="15",직접데이타입력!$K239," ")," ")</f>
        <v xml:space="preserve"> </v>
      </c>
      <c r="Q234" s="29" t="str">
        <f>IF(직접데이타입력!$M239=1,IF(직접데이타입력!$E239="16",직접데이타입력!$K239," ")," ")</f>
        <v xml:space="preserve"> </v>
      </c>
      <c r="R234" s="29" t="str">
        <f>IF(직접데이타입력!$M239=1,IF(직접데이타입력!$E239="17",직접데이타입력!$K239," ")," ")</f>
        <v xml:space="preserve"> </v>
      </c>
      <c r="S234" s="29" t="str">
        <f>IF(직접데이타입력!$M239=1,IF(직접데이타입력!$E239="18",직접데이타입력!$K239," ")," ")</f>
        <v xml:space="preserve"> </v>
      </c>
      <c r="T234" s="29" t="str">
        <f>IF(직접데이타입력!$M239=1,IF(직접데이타입력!$E239="19",직접데이타입력!$K239," ")," ")</f>
        <v xml:space="preserve"> </v>
      </c>
    </row>
    <row r="235" spans="1:20" ht="11.25" customHeight="1">
      <c r="A235" s="29">
        <f t="shared" si="3"/>
        <v>234</v>
      </c>
      <c r="B235" s="29" t="str">
        <f>IF(직접데이타입력!$M240=1,IF(직접데이타입력!$E240="1",직접데이타입력!$K240," ")," ")</f>
        <v xml:space="preserve"> </v>
      </c>
      <c r="C235" s="29" t="str">
        <f>IF(직접데이타입력!$M240=1,IF(직접데이타입력!$E240="2",직접데이타입력!$K240," ")," ")</f>
        <v xml:space="preserve"> </v>
      </c>
      <c r="D235" s="29" t="str">
        <f>IF(직접데이타입력!$M240=1,IF(직접데이타입력!$E240="3",직접데이타입력!$K240," ")," ")</f>
        <v xml:space="preserve"> </v>
      </c>
      <c r="E235" s="29" t="str">
        <f>IF(직접데이타입력!$M240=1,IF(직접데이타입력!$E240="4",직접데이타입력!$K240," ")," ")</f>
        <v xml:space="preserve"> </v>
      </c>
      <c r="F235" s="29" t="str">
        <f>IF(직접데이타입력!$M240=1,IF(직접데이타입력!$E240="5",직접데이타입력!$K240," ")," ")</f>
        <v xml:space="preserve"> </v>
      </c>
      <c r="G235" s="29" t="str">
        <f>IF(직접데이타입력!$M240=1,IF(직접데이타입력!$E240="6",직접데이타입력!$K240," ")," ")</f>
        <v xml:space="preserve"> </v>
      </c>
      <c r="H235" s="29" t="str">
        <f>IF(직접데이타입력!$M240=1,IF(직접데이타입력!$E240="7",직접데이타입력!$K240," ")," ")</f>
        <v xml:space="preserve"> </v>
      </c>
      <c r="I235" s="29" t="str">
        <f>IF(직접데이타입력!$M240=1,IF(직접데이타입력!$E240="8",직접데이타입력!$K240," ")," ")</f>
        <v xml:space="preserve"> </v>
      </c>
      <c r="J235" s="29" t="str">
        <f>IF(직접데이타입력!$M240=1,IF(직접데이타입력!$E240="9",직접데이타입력!$K240," ")," ")</f>
        <v xml:space="preserve"> </v>
      </c>
      <c r="K235" s="29" t="str">
        <f>IF(직접데이타입력!$M240=1,IF(직접데이타입력!$E240="10",직접데이타입력!$K240," ")," ")</f>
        <v xml:space="preserve"> </v>
      </c>
      <c r="L235" s="29" t="str">
        <f>IF(직접데이타입력!$M240=1,IF(직접데이타입력!$E240="11",직접데이타입력!$K240," ")," ")</f>
        <v xml:space="preserve"> </v>
      </c>
      <c r="M235" s="29" t="str">
        <f>IF(직접데이타입력!$M240=1,IF(직접데이타입력!$E240="12",직접데이타입력!$K240," ")," ")</f>
        <v xml:space="preserve"> </v>
      </c>
      <c r="N235" s="29" t="str">
        <f>IF(직접데이타입력!$M240=1,IF(직접데이타입력!$E240="13",직접데이타입력!$K240," ")," ")</f>
        <v xml:space="preserve"> </v>
      </c>
      <c r="O235" s="29" t="str">
        <f>IF(직접데이타입력!$M240=1,IF(직접데이타입력!$E240="14",직접데이타입력!$K240," ")," ")</f>
        <v xml:space="preserve"> </v>
      </c>
      <c r="P235" s="29" t="str">
        <f>IF(직접데이타입력!$M240=1,IF(직접데이타입력!$E240="15",직접데이타입력!$K240," ")," ")</f>
        <v xml:space="preserve"> </v>
      </c>
      <c r="Q235" s="29" t="str">
        <f>IF(직접데이타입력!$M240=1,IF(직접데이타입력!$E240="16",직접데이타입력!$K240," ")," ")</f>
        <v xml:space="preserve"> </v>
      </c>
      <c r="R235" s="29" t="str">
        <f>IF(직접데이타입력!$M240=1,IF(직접데이타입력!$E240="17",직접데이타입력!$K240," ")," ")</f>
        <v xml:space="preserve"> </v>
      </c>
      <c r="S235" s="29" t="str">
        <f>IF(직접데이타입력!$M240=1,IF(직접데이타입력!$E240="18",직접데이타입력!$K240," ")," ")</f>
        <v xml:space="preserve"> </v>
      </c>
      <c r="T235" s="29" t="str">
        <f>IF(직접데이타입력!$M240=1,IF(직접데이타입력!$E240="19",직접데이타입력!$K240," ")," ")</f>
        <v xml:space="preserve"> </v>
      </c>
    </row>
    <row r="236" spans="1:20" ht="11.25" customHeight="1">
      <c r="A236" s="29">
        <f t="shared" si="3"/>
        <v>235</v>
      </c>
      <c r="B236" s="29" t="str">
        <f>IF(직접데이타입력!$M241=1,IF(직접데이타입력!$E241="1",직접데이타입력!$K241," ")," ")</f>
        <v xml:space="preserve"> </v>
      </c>
      <c r="C236" s="29" t="str">
        <f>IF(직접데이타입력!$M241=1,IF(직접데이타입력!$E241="2",직접데이타입력!$K241," ")," ")</f>
        <v xml:space="preserve"> </v>
      </c>
      <c r="D236" s="29" t="str">
        <f>IF(직접데이타입력!$M241=1,IF(직접데이타입력!$E241="3",직접데이타입력!$K241," ")," ")</f>
        <v xml:space="preserve"> </v>
      </c>
      <c r="E236" s="29" t="str">
        <f>IF(직접데이타입력!$M241=1,IF(직접데이타입력!$E241="4",직접데이타입력!$K241," ")," ")</f>
        <v xml:space="preserve"> </v>
      </c>
      <c r="F236" s="29" t="str">
        <f>IF(직접데이타입력!$M241=1,IF(직접데이타입력!$E241="5",직접데이타입력!$K241," ")," ")</f>
        <v xml:space="preserve"> </v>
      </c>
      <c r="G236" s="29" t="str">
        <f>IF(직접데이타입력!$M241=1,IF(직접데이타입력!$E241="6",직접데이타입력!$K241," ")," ")</f>
        <v xml:space="preserve"> </v>
      </c>
      <c r="H236" s="29" t="str">
        <f>IF(직접데이타입력!$M241=1,IF(직접데이타입력!$E241="7",직접데이타입력!$K241," ")," ")</f>
        <v xml:space="preserve"> </v>
      </c>
      <c r="I236" s="29" t="str">
        <f>IF(직접데이타입력!$M241=1,IF(직접데이타입력!$E241="8",직접데이타입력!$K241," ")," ")</f>
        <v xml:space="preserve"> </v>
      </c>
      <c r="J236" s="29" t="str">
        <f>IF(직접데이타입력!$M241=1,IF(직접데이타입력!$E241="9",직접데이타입력!$K241," ")," ")</f>
        <v xml:space="preserve"> </v>
      </c>
      <c r="K236" s="29" t="str">
        <f>IF(직접데이타입력!$M241=1,IF(직접데이타입력!$E241="10",직접데이타입력!$K241," ")," ")</f>
        <v xml:space="preserve"> </v>
      </c>
      <c r="L236" s="29" t="str">
        <f>IF(직접데이타입력!$M241=1,IF(직접데이타입력!$E241="11",직접데이타입력!$K241," ")," ")</f>
        <v xml:space="preserve"> </v>
      </c>
      <c r="M236" s="29" t="str">
        <f>IF(직접데이타입력!$M241=1,IF(직접데이타입력!$E241="12",직접데이타입력!$K241," ")," ")</f>
        <v xml:space="preserve"> </v>
      </c>
      <c r="N236" s="29" t="str">
        <f>IF(직접데이타입력!$M241=1,IF(직접데이타입력!$E241="13",직접데이타입력!$K241," ")," ")</f>
        <v xml:space="preserve"> </v>
      </c>
      <c r="O236" s="29" t="str">
        <f>IF(직접데이타입력!$M241=1,IF(직접데이타입력!$E241="14",직접데이타입력!$K241," ")," ")</f>
        <v xml:space="preserve"> </v>
      </c>
      <c r="P236" s="29" t="str">
        <f>IF(직접데이타입력!$M241=1,IF(직접데이타입력!$E241="15",직접데이타입력!$K241," ")," ")</f>
        <v xml:space="preserve"> </v>
      </c>
      <c r="Q236" s="29" t="str">
        <f>IF(직접데이타입력!$M241=1,IF(직접데이타입력!$E241="16",직접데이타입력!$K241," ")," ")</f>
        <v xml:space="preserve"> </v>
      </c>
      <c r="R236" s="29" t="str">
        <f>IF(직접데이타입력!$M241=1,IF(직접데이타입력!$E241="17",직접데이타입력!$K241," ")," ")</f>
        <v xml:space="preserve"> </v>
      </c>
      <c r="S236" s="29" t="str">
        <f>IF(직접데이타입력!$M241=1,IF(직접데이타입력!$E241="18",직접데이타입력!$K241," ")," ")</f>
        <v xml:space="preserve"> </v>
      </c>
      <c r="T236" s="29" t="str">
        <f>IF(직접데이타입력!$M241=1,IF(직접데이타입력!$E241="19",직접데이타입력!$K241," ")," ")</f>
        <v xml:space="preserve"> </v>
      </c>
    </row>
    <row r="237" spans="1:20" ht="11.25" customHeight="1">
      <c r="A237" s="29">
        <f t="shared" si="3"/>
        <v>236</v>
      </c>
      <c r="B237" s="29" t="str">
        <f>IF(직접데이타입력!$M242=1,IF(직접데이타입력!$E242="1",직접데이타입력!$K242," ")," ")</f>
        <v xml:space="preserve"> </v>
      </c>
      <c r="C237" s="29" t="str">
        <f>IF(직접데이타입력!$M242=1,IF(직접데이타입력!$E242="2",직접데이타입력!$K242," ")," ")</f>
        <v xml:space="preserve"> </v>
      </c>
      <c r="D237" s="29" t="str">
        <f>IF(직접데이타입력!$M242=1,IF(직접데이타입력!$E242="3",직접데이타입력!$K242," ")," ")</f>
        <v xml:space="preserve"> </v>
      </c>
      <c r="E237" s="29" t="str">
        <f>IF(직접데이타입력!$M242=1,IF(직접데이타입력!$E242="4",직접데이타입력!$K242," ")," ")</f>
        <v xml:space="preserve"> </v>
      </c>
      <c r="F237" s="29" t="str">
        <f>IF(직접데이타입력!$M242=1,IF(직접데이타입력!$E242="5",직접데이타입력!$K242," ")," ")</f>
        <v xml:space="preserve"> </v>
      </c>
      <c r="G237" s="29" t="str">
        <f>IF(직접데이타입력!$M242=1,IF(직접데이타입력!$E242="6",직접데이타입력!$K242," ")," ")</f>
        <v xml:space="preserve"> </v>
      </c>
      <c r="H237" s="29" t="str">
        <f>IF(직접데이타입력!$M242=1,IF(직접데이타입력!$E242="7",직접데이타입력!$K242," ")," ")</f>
        <v xml:space="preserve"> </v>
      </c>
      <c r="I237" s="29" t="str">
        <f>IF(직접데이타입력!$M242=1,IF(직접데이타입력!$E242="8",직접데이타입력!$K242," ")," ")</f>
        <v xml:space="preserve"> </v>
      </c>
      <c r="J237" s="29" t="str">
        <f>IF(직접데이타입력!$M242=1,IF(직접데이타입력!$E242="9",직접데이타입력!$K242," ")," ")</f>
        <v xml:space="preserve"> </v>
      </c>
      <c r="K237" s="29" t="str">
        <f>IF(직접데이타입력!$M242=1,IF(직접데이타입력!$E242="10",직접데이타입력!$K242," ")," ")</f>
        <v xml:space="preserve"> </v>
      </c>
      <c r="L237" s="29" t="str">
        <f>IF(직접데이타입력!$M242=1,IF(직접데이타입력!$E242="11",직접데이타입력!$K242," ")," ")</f>
        <v xml:space="preserve"> </v>
      </c>
      <c r="M237" s="29" t="str">
        <f>IF(직접데이타입력!$M242=1,IF(직접데이타입력!$E242="12",직접데이타입력!$K242," ")," ")</f>
        <v xml:space="preserve"> </v>
      </c>
      <c r="N237" s="29" t="str">
        <f>IF(직접데이타입력!$M242=1,IF(직접데이타입력!$E242="13",직접데이타입력!$K242," ")," ")</f>
        <v xml:space="preserve"> </v>
      </c>
      <c r="O237" s="29" t="str">
        <f>IF(직접데이타입력!$M242=1,IF(직접데이타입력!$E242="14",직접데이타입력!$K242," ")," ")</f>
        <v xml:space="preserve"> </v>
      </c>
      <c r="P237" s="29" t="str">
        <f>IF(직접데이타입력!$M242=1,IF(직접데이타입력!$E242="15",직접데이타입력!$K242," ")," ")</f>
        <v xml:space="preserve"> </v>
      </c>
      <c r="Q237" s="29" t="str">
        <f>IF(직접데이타입력!$M242=1,IF(직접데이타입력!$E242="16",직접데이타입력!$K242," ")," ")</f>
        <v xml:space="preserve"> </v>
      </c>
      <c r="R237" s="29" t="str">
        <f>IF(직접데이타입력!$M242=1,IF(직접데이타입력!$E242="17",직접데이타입력!$K242," ")," ")</f>
        <v xml:space="preserve"> </v>
      </c>
      <c r="S237" s="29" t="str">
        <f>IF(직접데이타입력!$M242=1,IF(직접데이타입력!$E242="18",직접데이타입력!$K242," ")," ")</f>
        <v xml:space="preserve"> </v>
      </c>
      <c r="T237" s="29" t="str">
        <f>IF(직접데이타입력!$M242=1,IF(직접데이타입력!$E242="19",직접데이타입력!$K242," ")," ")</f>
        <v xml:space="preserve"> </v>
      </c>
    </row>
    <row r="238" spans="1:20" ht="11.25" customHeight="1">
      <c r="A238" s="29">
        <f t="shared" si="3"/>
        <v>237</v>
      </c>
      <c r="B238" s="29" t="str">
        <f>IF(직접데이타입력!$M243=1,IF(직접데이타입력!$E243="1",직접데이타입력!$K243," ")," ")</f>
        <v xml:space="preserve"> </v>
      </c>
      <c r="C238" s="29" t="str">
        <f>IF(직접데이타입력!$M243=1,IF(직접데이타입력!$E243="2",직접데이타입력!$K243," ")," ")</f>
        <v xml:space="preserve"> </v>
      </c>
      <c r="D238" s="29" t="str">
        <f>IF(직접데이타입력!$M243=1,IF(직접데이타입력!$E243="3",직접데이타입력!$K243," ")," ")</f>
        <v xml:space="preserve"> </v>
      </c>
      <c r="E238" s="29" t="str">
        <f>IF(직접데이타입력!$M243=1,IF(직접데이타입력!$E243="4",직접데이타입력!$K243," ")," ")</f>
        <v xml:space="preserve"> </v>
      </c>
      <c r="F238" s="29" t="str">
        <f>IF(직접데이타입력!$M243=1,IF(직접데이타입력!$E243="5",직접데이타입력!$K243," ")," ")</f>
        <v xml:space="preserve"> </v>
      </c>
      <c r="G238" s="29" t="str">
        <f>IF(직접데이타입력!$M243=1,IF(직접데이타입력!$E243="6",직접데이타입력!$K243," ")," ")</f>
        <v xml:space="preserve"> </v>
      </c>
      <c r="H238" s="29" t="str">
        <f>IF(직접데이타입력!$M243=1,IF(직접데이타입력!$E243="7",직접데이타입력!$K243," ")," ")</f>
        <v xml:space="preserve"> </v>
      </c>
      <c r="I238" s="29" t="str">
        <f>IF(직접데이타입력!$M243=1,IF(직접데이타입력!$E243="8",직접데이타입력!$K243," ")," ")</f>
        <v xml:space="preserve"> </v>
      </c>
      <c r="J238" s="29" t="str">
        <f>IF(직접데이타입력!$M243=1,IF(직접데이타입력!$E243="9",직접데이타입력!$K243," ")," ")</f>
        <v xml:space="preserve"> </v>
      </c>
      <c r="K238" s="29" t="str">
        <f>IF(직접데이타입력!$M243=1,IF(직접데이타입력!$E243="10",직접데이타입력!$K243," ")," ")</f>
        <v xml:space="preserve"> </v>
      </c>
      <c r="L238" s="29" t="str">
        <f>IF(직접데이타입력!$M243=1,IF(직접데이타입력!$E243="11",직접데이타입력!$K243," ")," ")</f>
        <v xml:space="preserve"> </v>
      </c>
      <c r="M238" s="29" t="str">
        <f>IF(직접데이타입력!$M243=1,IF(직접데이타입력!$E243="12",직접데이타입력!$K243," ")," ")</f>
        <v xml:space="preserve"> </v>
      </c>
      <c r="N238" s="29" t="str">
        <f>IF(직접데이타입력!$M243=1,IF(직접데이타입력!$E243="13",직접데이타입력!$K243," ")," ")</f>
        <v xml:space="preserve"> </v>
      </c>
      <c r="O238" s="29" t="str">
        <f>IF(직접데이타입력!$M243=1,IF(직접데이타입력!$E243="14",직접데이타입력!$K243," ")," ")</f>
        <v xml:space="preserve"> </v>
      </c>
      <c r="P238" s="29" t="str">
        <f>IF(직접데이타입력!$M243=1,IF(직접데이타입력!$E243="15",직접데이타입력!$K243," ")," ")</f>
        <v xml:space="preserve"> </v>
      </c>
      <c r="Q238" s="29" t="str">
        <f>IF(직접데이타입력!$M243=1,IF(직접데이타입력!$E243="16",직접데이타입력!$K243," ")," ")</f>
        <v xml:space="preserve"> </v>
      </c>
      <c r="R238" s="29" t="str">
        <f>IF(직접데이타입력!$M243=1,IF(직접데이타입력!$E243="17",직접데이타입력!$K243," ")," ")</f>
        <v xml:space="preserve"> </v>
      </c>
      <c r="S238" s="29" t="str">
        <f>IF(직접데이타입력!$M243=1,IF(직접데이타입력!$E243="18",직접데이타입력!$K243," ")," ")</f>
        <v xml:space="preserve"> </v>
      </c>
      <c r="T238" s="29" t="str">
        <f>IF(직접데이타입력!$M243=1,IF(직접데이타입력!$E243="19",직접데이타입력!$K243," ")," ")</f>
        <v xml:space="preserve"> </v>
      </c>
    </row>
    <row r="239" spans="1:20" ht="11.25" customHeight="1">
      <c r="A239" s="29">
        <f t="shared" si="3"/>
        <v>238</v>
      </c>
      <c r="B239" s="29" t="str">
        <f>IF(직접데이타입력!$M244=1,IF(직접데이타입력!$E244="1",직접데이타입력!$K244," ")," ")</f>
        <v xml:space="preserve"> </v>
      </c>
      <c r="C239" s="29" t="str">
        <f>IF(직접데이타입력!$M244=1,IF(직접데이타입력!$E244="2",직접데이타입력!$K244," ")," ")</f>
        <v xml:space="preserve"> </v>
      </c>
      <c r="D239" s="29" t="str">
        <f>IF(직접데이타입력!$M244=1,IF(직접데이타입력!$E244="3",직접데이타입력!$K244," ")," ")</f>
        <v xml:space="preserve"> </v>
      </c>
      <c r="E239" s="29" t="str">
        <f>IF(직접데이타입력!$M244=1,IF(직접데이타입력!$E244="4",직접데이타입력!$K244," ")," ")</f>
        <v xml:space="preserve"> </v>
      </c>
      <c r="F239" s="29" t="str">
        <f>IF(직접데이타입력!$M244=1,IF(직접데이타입력!$E244="5",직접데이타입력!$K244," ")," ")</f>
        <v xml:space="preserve"> </v>
      </c>
      <c r="G239" s="29" t="str">
        <f>IF(직접데이타입력!$M244=1,IF(직접데이타입력!$E244="6",직접데이타입력!$K244," ")," ")</f>
        <v xml:space="preserve"> </v>
      </c>
      <c r="H239" s="29" t="str">
        <f>IF(직접데이타입력!$M244=1,IF(직접데이타입력!$E244="7",직접데이타입력!$K244," ")," ")</f>
        <v xml:space="preserve"> </v>
      </c>
      <c r="I239" s="29" t="str">
        <f>IF(직접데이타입력!$M244=1,IF(직접데이타입력!$E244="8",직접데이타입력!$K244," ")," ")</f>
        <v xml:space="preserve"> </v>
      </c>
      <c r="J239" s="29" t="str">
        <f>IF(직접데이타입력!$M244=1,IF(직접데이타입력!$E244="9",직접데이타입력!$K244," ")," ")</f>
        <v xml:space="preserve"> </v>
      </c>
      <c r="K239" s="29" t="str">
        <f>IF(직접데이타입력!$M244=1,IF(직접데이타입력!$E244="10",직접데이타입력!$K244," ")," ")</f>
        <v xml:space="preserve"> </v>
      </c>
      <c r="L239" s="29" t="str">
        <f>IF(직접데이타입력!$M244=1,IF(직접데이타입력!$E244="11",직접데이타입력!$K244," ")," ")</f>
        <v xml:space="preserve"> </v>
      </c>
      <c r="M239" s="29" t="str">
        <f>IF(직접데이타입력!$M244=1,IF(직접데이타입력!$E244="12",직접데이타입력!$K244," ")," ")</f>
        <v xml:space="preserve"> </v>
      </c>
      <c r="N239" s="29" t="str">
        <f>IF(직접데이타입력!$M244=1,IF(직접데이타입력!$E244="13",직접데이타입력!$K244," ")," ")</f>
        <v xml:space="preserve"> </v>
      </c>
      <c r="O239" s="29" t="str">
        <f>IF(직접데이타입력!$M244=1,IF(직접데이타입력!$E244="14",직접데이타입력!$K244," ")," ")</f>
        <v xml:space="preserve"> </v>
      </c>
      <c r="P239" s="29" t="str">
        <f>IF(직접데이타입력!$M244=1,IF(직접데이타입력!$E244="15",직접데이타입력!$K244," ")," ")</f>
        <v xml:space="preserve"> </v>
      </c>
      <c r="Q239" s="29" t="str">
        <f>IF(직접데이타입력!$M244=1,IF(직접데이타입력!$E244="16",직접데이타입력!$K244," ")," ")</f>
        <v xml:space="preserve"> </v>
      </c>
      <c r="R239" s="29" t="str">
        <f>IF(직접데이타입력!$M244=1,IF(직접데이타입력!$E244="17",직접데이타입력!$K244," ")," ")</f>
        <v xml:space="preserve"> </v>
      </c>
      <c r="S239" s="29" t="str">
        <f>IF(직접데이타입력!$M244=1,IF(직접데이타입력!$E244="18",직접데이타입력!$K244," ")," ")</f>
        <v xml:space="preserve"> </v>
      </c>
      <c r="T239" s="29" t="str">
        <f>IF(직접데이타입력!$M244=1,IF(직접데이타입력!$E244="19",직접데이타입력!$K244," ")," ")</f>
        <v xml:space="preserve"> </v>
      </c>
    </row>
    <row r="240" spans="1:20" ht="11.25" customHeight="1">
      <c r="A240" s="29">
        <f t="shared" si="3"/>
        <v>239</v>
      </c>
      <c r="B240" s="29" t="str">
        <f>IF(직접데이타입력!$M245=1,IF(직접데이타입력!$E245="1",직접데이타입력!$K245," ")," ")</f>
        <v xml:space="preserve"> </v>
      </c>
      <c r="C240" s="29" t="str">
        <f>IF(직접데이타입력!$M245=1,IF(직접데이타입력!$E245="2",직접데이타입력!$K245," ")," ")</f>
        <v xml:space="preserve"> </v>
      </c>
      <c r="D240" s="29" t="str">
        <f>IF(직접데이타입력!$M245=1,IF(직접데이타입력!$E245="3",직접데이타입력!$K245," ")," ")</f>
        <v xml:space="preserve"> </v>
      </c>
      <c r="E240" s="29" t="str">
        <f>IF(직접데이타입력!$M245=1,IF(직접데이타입력!$E245="4",직접데이타입력!$K245," ")," ")</f>
        <v xml:space="preserve"> </v>
      </c>
      <c r="F240" s="29" t="str">
        <f>IF(직접데이타입력!$M245=1,IF(직접데이타입력!$E245="5",직접데이타입력!$K245," ")," ")</f>
        <v xml:space="preserve"> </v>
      </c>
      <c r="G240" s="29" t="str">
        <f>IF(직접데이타입력!$M245=1,IF(직접데이타입력!$E245="6",직접데이타입력!$K245," ")," ")</f>
        <v xml:space="preserve"> </v>
      </c>
      <c r="H240" s="29" t="str">
        <f>IF(직접데이타입력!$M245=1,IF(직접데이타입력!$E245="7",직접데이타입력!$K245," ")," ")</f>
        <v xml:space="preserve"> </v>
      </c>
      <c r="I240" s="29" t="str">
        <f>IF(직접데이타입력!$M245=1,IF(직접데이타입력!$E245="8",직접데이타입력!$K245," ")," ")</f>
        <v xml:space="preserve"> </v>
      </c>
      <c r="J240" s="29" t="str">
        <f>IF(직접데이타입력!$M245=1,IF(직접데이타입력!$E245="9",직접데이타입력!$K245," ")," ")</f>
        <v xml:space="preserve"> </v>
      </c>
      <c r="K240" s="29" t="str">
        <f>IF(직접데이타입력!$M245=1,IF(직접데이타입력!$E245="10",직접데이타입력!$K245," ")," ")</f>
        <v xml:space="preserve"> </v>
      </c>
      <c r="L240" s="29" t="str">
        <f>IF(직접데이타입력!$M245=1,IF(직접데이타입력!$E245="11",직접데이타입력!$K245," ")," ")</f>
        <v xml:space="preserve"> </v>
      </c>
      <c r="M240" s="29" t="str">
        <f>IF(직접데이타입력!$M245=1,IF(직접데이타입력!$E245="12",직접데이타입력!$K245," ")," ")</f>
        <v xml:space="preserve"> </v>
      </c>
      <c r="N240" s="29" t="str">
        <f>IF(직접데이타입력!$M245=1,IF(직접데이타입력!$E245="13",직접데이타입력!$K245," ")," ")</f>
        <v xml:space="preserve"> </v>
      </c>
      <c r="O240" s="29" t="str">
        <f>IF(직접데이타입력!$M245=1,IF(직접데이타입력!$E245="14",직접데이타입력!$K245," ")," ")</f>
        <v xml:space="preserve"> </v>
      </c>
      <c r="P240" s="29" t="str">
        <f>IF(직접데이타입력!$M245=1,IF(직접데이타입력!$E245="15",직접데이타입력!$K245," ")," ")</f>
        <v xml:space="preserve"> </v>
      </c>
      <c r="Q240" s="29" t="str">
        <f>IF(직접데이타입력!$M245=1,IF(직접데이타입력!$E245="16",직접데이타입력!$K245," ")," ")</f>
        <v xml:space="preserve"> </v>
      </c>
      <c r="R240" s="29" t="str">
        <f>IF(직접데이타입력!$M245=1,IF(직접데이타입력!$E245="17",직접데이타입력!$K245," ")," ")</f>
        <v xml:space="preserve"> </v>
      </c>
      <c r="S240" s="29" t="str">
        <f>IF(직접데이타입력!$M245=1,IF(직접데이타입력!$E245="18",직접데이타입력!$K245," ")," ")</f>
        <v xml:space="preserve"> </v>
      </c>
      <c r="T240" s="29" t="str">
        <f>IF(직접데이타입력!$M245=1,IF(직접데이타입력!$E245="19",직접데이타입력!$K245," ")," ")</f>
        <v xml:space="preserve"> </v>
      </c>
    </row>
    <row r="241" spans="1:20" ht="11.25" customHeight="1">
      <c r="A241" s="29">
        <f t="shared" si="3"/>
        <v>240</v>
      </c>
      <c r="B241" s="29" t="str">
        <f>IF(직접데이타입력!$M246=1,IF(직접데이타입력!$E246="1",직접데이타입력!$K246," ")," ")</f>
        <v xml:space="preserve"> </v>
      </c>
      <c r="C241" s="29" t="str">
        <f>IF(직접데이타입력!$M246=1,IF(직접데이타입력!$E246="2",직접데이타입력!$K246," ")," ")</f>
        <v xml:space="preserve"> </v>
      </c>
      <c r="D241" s="29" t="str">
        <f>IF(직접데이타입력!$M246=1,IF(직접데이타입력!$E246="3",직접데이타입력!$K246," ")," ")</f>
        <v xml:space="preserve"> </v>
      </c>
      <c r="E241" s="29" t="str">
        <f>IF(직접데이타입력!$M246=1,IF(직접데이타입력!$E246="4",직접데이타입력!$K246," ")," ")</f>
        <v xml:space="preserve"> </v>
      </c>
      <c r="F241" s="29" t="str">
        <f>IF(직접데이타입력!$M246=1,IF(직접데이타입력!$E246="5",직접데이타입력!$K246," ")," ")</f>
        <v xml:space="preserve"> </v>
      </c>
      <c r="G241" s="29" t="str">
        <f>IF(직접데이타입력!$M246=1,IF(직접데이타입력!$E246="6",직접데이타입력!$K246," ")," ")</f>
        <v xml:space="preserve"> </v>
      </c>
      <c r="H241" s="29" t="str">
        <f>IF(직접데이타입력!$M246=1,IF(직접데이타입력!$E246="7",직접데이타입력!$K246," ")," ")</f>
        <v xml:space="preserve"> </v>
      </c>
      <c r="I241" s="29" t="str">
        <f>IF(직접데이타입력!$M246=1,IF(직접데이타입력!$E246="8",직접데이타입력!$K246," ")," ")</f>
        <v xml:space="preserve"> </v>
      </c>
      <c r="J241" s="29" t="str">
        <f>IF(직접데이타입력!$M246=1,IF(직접데이타입력!$E246="9",직접데이타입력!$K246," ")," ")</f>
        <v xml:space="preserve"> </v>
      </c>
      <c r="K241" s="29" t="str">
        <f>IF(직접데이타입력!$M246=1,IF(직접데이타입력!$E246="10",직접데이타입력!$K246," ")," ")</f>
        <v xml:space="preserve"> </v>
      </c>
      <c r="L241" s="29" t="str">
        <f>IF(직접데이타입력!$M246=1,IF(직접데이타입력!$E246="11",직접데이타입력!$K246," ")," ")</f>
        <v xml:space="preserve"> </v>
      </c>
      <c r="M241" s="29" t="str">
        <f>IF(직접데이타입력!$M246=1,IF(직접데이타입력!$E246="12",직접데이타입력!$K246," ")," ")</f>
        <v xml:space="preserve"> </v>
      </c>
      <c r="N241" s="29" t="str">
        <f>IF(직접데이타입력!$M246=1,IF(직접데이타입력!$E246="13",직접데이타입력!$K246," ")," ")</f>
        <v xml:space="preserve"> </v>
      </c>
      <c r="O241" s="29" t="str">
        <f>IF(직접데이타입력!$M246=1,IF(직접데이타입력!$E246="14",직접데이타입력!$K246," ")," ")</f>
        <v xml:space="preserve"> </v>
      </c>
      <c r="P241" s="29" t="str">
        <f>IF(직접데이타입력!$M246=1,IF(직접데이타입력!$E246="15",직접데이타입력!$K246," ")," ")</f>
        <v xml:space="preserve"> </v>
      </c>
      <c r="Q241" s="29" t="str">
        <f>IF(직접데이타입력!$M246=1,IF(직접데이타입력!$E246="16",직접데이타입력!$K246," ")," ")</f>
        <v xml:space="preserve"> </v>
      </c>
      <c r="R241" s="29" t="str">
        <f>IF(직접데이타입력!$M246=1,IF(직접데이타입력!$E246="17",직접데이타입력!$K246," ")," ")</f>
        <v xml:space="preserve"> </v>
      </c>
      <c r="S241" s="29" t="str">
        <f>IF(직접데이타입력!$M246=1,IF(직접데이타입력!$E246="18",직접데이타입력!$K246," ")," ")</f>
        <v xml:space="preserve"> </v>
      </c>
      <c r="T241" s="29" t="str">
        <f>IF(직접데이타입력!$M246=1,IF(직접데이타입력!$E246="19",직접데이타입력!$K246," ")," ")</f>
        <v xml:space="preserve"> </v>
      </c>
    </row>
    <row r="242" spans="1:20" ht="11.25" customHeight="1">
      <c r="A242" s="29">
        <f t="shared" si="3"/>
        <v>241</v>
      </c>
      <c r="B242" s="29" t="str">
        <f>IF(직접데이타입력!$M247=1,IF(직접데이타입력!$E247="1",직접데이타입력!$K247," ")," ")</f>
        <v xml:space="preserve"> </v>
      </c>
      <c r="C242" s="29" t="str">
        <f>IF(직접데이타입력!$M247=1,IF(직접데이타입력!$E247="2",직접데이타입력!$K247," ")," ")</f>
        <v xml:space="preserve"> </v>
      </c>
      <c r="D242" s="29" t="str">
        <f>IF(직접데이타입력!$M247=1,IF(직접데이타입력!$E247="3",직접데이타입력!$K247," ")," ")</f>
        <v xml:space="preserve"> </v>
      </c>
      <c r="E242" s="29" t="str">
        <f>IF(직접데이타입력!$M247=1,IF(직접데이타입력!$E247="4",직접데이타입력!$K247," ")," ")</f>
        <v xml:space="preserve"> </v>
      </c>
      <c r="F242" s="29" t="str">
        <f>IF(직접데이타입력!$M247=1,IF(직접데이타입력!$E247="5",직접데이타입력!$K247," ")," ")</f>
        <v xml:space="preserve"> </v>
      </c>
      <c r="G242" s="29" t="str">
        <f>IF(직접데이타입력!$M247=1,IF(직접데이타입력!$E247="6",직접데이타입력!$K247," ")," ")</f>
        <v xml:space="preserve"> </v>
      </c>
      <c r="H242" s="29" t="str">
        <f>IF(직접데이타입력!$M247=1,IF(직접데이타입력!$E247="7",직접데이타입력!$K247," ")," ")</f>
        <v xml:space="preserve"> </v>
      </c>
      <c r="I242" s="29" t="str">
        <f>IF(직접데이타입력!$M247=1,IF(직접데이타입력!$E247="8",직접데이타입력!$K247," ")," ")</f>
        <v xml:space="preserve"> </v>
      </c>
      <c r="J242" s="29" t="str">
        <f>IF(직접데이타입력!$M247=1,IF(직접데이타입력!$E247="9",직접데이타입력!$K247," ")," ")</f>
        <v xml:space="preserve"> </v>
      </c>
      <c r="K242" s="29" t="str">
        <f>IF(직접데이타입력!$M247=1,IF(직접데이타입력!$E247="10",직접데이타입력!$K247," ")," ")</f>
        <v xml:space="preserve"> </v>
      </c>
      <c r="L242" s="29" t="str">
        <f>IF(직접데이타입력!$M247=1,IF(직접데이타입력!$E247="11",직접데이타입력!$K247," ")," ")</f>
        <v xml:space="preserve"> </v>
      </c>
      <c r="M242" s="29" t="str">
        <f>IF(직접데이타입력!$M247=1,IF(직접데이타입력!$E247="12",직접데이타입력!$K247," ")," ")</f>
        <v xml:space="preserve"> </v>
      </c>
      <c r="N242" s="29" t="str">
        <f>IF(직접데이타입력!$M247=1,IF(직접데이타입력!$E247="13",직접데이타입력!$K247," ")," ")</f>
        <v xml:space="preserve"> </v>
      </c>
      <c r="O242" s="29" t="str">
        <f>IF(직접데이타입력!$M247=1,IF(직접데이타입력!$E247="14",직접데이타입력!$K247," ")," ")</f>
        <v xml:space="preserve"> </v>
      </c>
      <c r="P242" s="29" t="str">
        <f>IF(직접데이타입력!$M247=1,IF(직접데이타입력!$E247="15",직접데이타입력!$K247," ")," ")</f>
        <v xml:space="preserve"> </v>
      </c>
      <c r="Q242" s="29" t="str">
        <f>IF(직접데이타입력!$M247=1,IF(직접데이타입력!$E247="16",직접데이타입력!$K247," ")," ")</f>
        <v xml:space="preserve"> </v>
      </c>
      <c r="R242" s="29" t="str">
        <f>IF(직접데이타입력!$M247=1,IF(직접데이타입력!$E247="17",직접데이타입력!$K247," ")," ")</f>
        <v xml:space="preserve"> </v>
      </c>
      <c r="S242" s="29" t="str">
        <f>IF(직접데이타입력!$M247=1,IF(직접데이타입력!$E247="18",직접데이타입력!$K247," ")," ")</f>
        <v xml:space="preserve"> </v>
      </c>
      <c r="T242" s="29" t="str">
        <f>IF(직접데이타입력!$M247=1,IF(직접데이타입력!$E247="19",직접데이타입력!$K247," ")," ")</f>
        <v xml:space="preserve"> </v>
      </c>
    </row>
    <row r="243" spans="1:20" ht="11.25" customHeight="1">
      <c r="A243" s="29">
        <f t="shared" si="3"/>
        <v>242</v>
      </c>
      <c r="B243" s="29" t="str">
        <f>IF(직접데이타입력!$M248=1,IF(직접데이타입력!$E248="1",직접데이타입력!$K248," ")," ")</f>
        <v xml:space="preserve"> </v>
      </c>
      <c r="C243" s="29" t="str">
        <f>IF(직접데이타입력!$M248=1,IF(직접데이타입력!$E248="2",직접데이타입력!$K248," ")," ")</f>
        <v xml:space="preserve"> </v>
      </c>
      <c r="D243" s="29" t="str">
        <f>IF(직접데이타입력!$M248=1,IF(직접데이타입력!$E248="3",직접데이타입력!$K248," ")," ")</f>
        <v xml:space="preserve"> </v>
      </c>
      <c r="E243" s="29" t="str">
        <f>IF(직접데이타입력!$M248=1,IF(직접데이타입력!$E248="4",직접데이타입력!$K248," ")," ")</f>
        <v xml:space="preserve"> </v>
      </c>
      <c r="F243" s="29" t="str">
        <f>IF(직접데이타입력!$M248=1,IF(직접데이타입력!$E248="5",직접데이타입력!$K248," ")," ")</f>
        <v xml:space="preserve"> </v>
      </c>
      <c r="G243" s="29" t="str">
        <f>IF(직접데이타입력!$M248=1,IF(직접데이타입력!$E248="6",직접데이타입력!$K248," ")," ")</f>
        <v xml:space="preserve"> </v>
      </c>
      <c r="H243" s="29" t="str">
        <f>IF(직접데이타입력!$M248=1,IF(직접데이타입력!$E248="7",직접데이타입력!$K248," ")," ")</f>
        <v xml:space="preserve"> </v>
      </c>
      <c r="I243" s="29" t="str">
        <f>IF(직접데이타입력!$M248=1,IF(직접데이타입력!$E248="8",직접데이타입력!$K248," ")," ")</f>
        <v xml:space="preserve"> </v>
      </c>
      <c r="J243" s="29" t="str">
        <f>IF(직접데이타입력!$M248=1,IF(직접데이타입력!$E248="9",직접데이타입력!$K248," ")," ")</f>
        <v xml:space="preserve"> </v>
      </c>
      <c r="K243" s="29" t="str">
        <f>IF(직접데이타입력!$M248=1,IF(직접데이타입력!$E248="10",직접데이타입력!$K248," ")," ")</f>
        <v xml:space="preserve"> </v>
      </c>
      <c r="L243" s="29" t="str">
        <f>IF(직접데이타입력!$M248=1,IF(직접데이타입력!$E248="11",직접데이타입력!$K248," ")," ")</f>
        <v xml:space="preserve"> </v>
      </c>
      <c r="M243" s="29" t="str">
        <f>IF(직접데이타입력!$M248=1,IF(직접데이타입력!$E248="12",직접데이타입력!$K248," ")," ")</f>
        <v xml:space="preserve"> </v>
      </c>
      <c r="N243" s="29" t="str">
        <f>IF(직접데이타입력!$M248=1,IF(직접데이타입력!$E248="13",직접데이타입력!$K248," ")," ")</f>
        <v xml:space="preserve"> </v>
      </c>
      <c r="O243" s="29" t="str">
        <f>IF(직접데이타입력!$M248=1,IF(직접데이타입력!$E248="14",직접데이타입력!$K248," ")," ")</f>
        <v xml:space="preserve"> </v>
      </c>
      <c r="P243" s="29" t="str">
        <f>IF(직접데이타입력!$M248=1,IF(직접데이타입력!$E248="15",직접데이타입력!$K248," ")," ")</f>
        <v xml:space="preserve"> </v>
      </c>
      <c r="Q243" s="29" t="str">
        <f>IF(직접데이타입력!$M248=1,IF(직접데이타입력!$E248="16",직접데이타입력!$K248," ")," ")</f>
        <v xml:space="preserve"> </v>
      </c>
      <c r="R243" s="29" t="str">
        <f>IF(직접데이타입력!$M248=1,IF(직접데이타입력!$E248="17",직접데이타입력!$K248," ")," ")</f>
        <v xml:space="preserve"> </v>
      </c>
      <c r="S243" s="29" t="str">
        <f>IF(직접데이타입력!$M248=1,IF(직접데이타입력!$E248="18",직접데이타입력!$K248," ")," ")</f>
        <v xml:space="preserve"> </v>
      </c>
      <c r="T243" s="29" t="str">
        <f>IF(직접데이타입력!$M248=1,IF(직접데이타입력!$E248="19",직접데이타입력!$K248," ")," ")</f>
        <v xml:space="preserve"> </v>
      </c>
    </row>
    <row r="244" spans="1:20" ht="11.25" customHeight="1">
      <c r="A244" s="29">
        <f t="shared" si="3"/>
        <v>243</v>
      </c>
      <c r="B244" s="29" t="str">
        <f>IF(직접데이타입력!$M249=1,IF(직접데이타입력!$E249="1",직접데이타입력!$K249," ")," ")</f>
        <v xml:space="preserve"> </v>
      </c>
      <c r="C244" s="29" t="str">
        <f>IF(직접데이타입력!$M249=1,IF(직접데이타입력!$E249="2",직접데이타입력!$K249," ")," ")</f>
        <v xml:space="preserve"> </v>
      </c>
      <c r="D244" s="29" t="str">
        <f>IF(직접데이타입력!$M249=1,IF(직접데이타입력!$E249="3",직접데이타입력!$K249," ")," ")</f>
        <v xml:space="preserve"> </v>
      </c>
      <c r="E244" s="29" t="str">
        <f>IF(직접데이타입력!$M249=1,IF(직접데이타입력!$E249="4",직접데이타입력!$K249," ")," ")</f>
        <v xml:space="preserve"> </v>
      </c>
      <c r="F244" s="29" t="str">
        <f>IF(직접데이타입력!$M249=1,IF(직접데이타입력!$E249="5",직접데이타입력!$K249," ")," ")</f>
        <v xml:space="preserve"> </v>
      </c>
      <c r="G244" s="29" t="str">
        <f>IF(직접데이타입력!$M249=1,IF(직접데이타입력!$E249="6",직접데이타입력!$K249," ")," ")</f>
        <v xml:space="preserve"> </v>
      </c>
      <c r="H244" s="29" t="str">
        <f>IF(직접데이타입력!$M249=1,IF(직접데이타입력!$E249="7",직접데이타입력!$K249," ")," ")</f>
        <v xml:space="preserve"> </v>
      </c>
      <c r="I244" s="29" t="str">
        <f>IF(직접데이타입력!$M249=1,IF(직접데이타입력!$E249="8",직접데이타입력!$K249," ")," ")</f>
        <v xml:space="preserve"> </v>
      </c>
      <c r="J244" s="29" t="str">
        <f>IF(직접데이타입력!$M249=1,IF(직접데이타입력!$E249="9",직접데이타입력!$K249," ")," ")</f>
        <v xml:space="preserve"> </v>
      </c>
      <c r="K244" s="29" t="str">
        <f>IF(직접데이타입력!$M249=1,IF(직접데이타입력!$E249="10",직접데이타입력!$K249," ")," ")</f>
        <v xml:space="preserve"> </v>
      </c>
      <c r="L244" s="29" t="str">
        <f>IF(직접데이타입력!$M249=1,IF(직접데이타입력!$E249="11",직접데이타입력!$K249," ")," ")</f>
        <v xml:space="preserve"> </v>
      </c>
      <c r="M244" s="29" t="str">
        <f>IF(직접데이타입력!$M249=1,IF(직접데이타입력!$E249="12",직접데이타입력!$K249," ")," ")</f>
        <v xml:space="preserve"> </v>
      </c>
      <c r="N244" s="29" t="str">
        <f>IF(직접데이타입력!$M249=1,IF(직접데이타입력!$E249="13",직접데이타입력!$K249," ")," ")</f>
        <v xml:space="preserve"> </v>
      </c>
      <c r="O244" s="29" t="str">
        <f>IF(직접데이타입력!$M249=1,IF(직접데이타입력!$E249="14",직접데이타입력!$K249," ")," ")</f>
        <v xml:space="preserve"> </v>
      </c>
      <c r="P244" s="29" t="str">
        <f>IF(직접데이타입력!$M249=1,IF(직접데이타입력!$E249="15",직접데이타입력!$K249," ")," ")</f>
        <v xml:space="preserve"> </v>
      </c>
      <c r="Q244" s="29" t="str">
        <f>IF(직접데이타입력!$M249=1,IF(직접데이타입력!$E249="16",직접데이타입력!$K249," ")," ")</f>
        <v xml:space="preserve"> </v>
      </c>
      <c r="R244" s="29" t="str">
        <f>IF(직접데이타입력!$M249=1,IF(직접데이타입력!$E249="17",직접데이타입력!$K249," ")," ")</f>
        <v xml:space="preserve"> </v>
      </c>
      <c r="S244" s="29" t="str">
        <f>IF(직접데이타입력!$M249=1,IF(직접데이타입력!$E249="18",직접데이타입력!$K249," ")," ")</f>
        <v xml:space="preserve"> </v>
      </c>
      <c r="T244" s="29" t="str">
        <f>IF(직접데이타입력!$M249=1,IF(직접데이타입력!$E249="19",직접데이타입력!$K249," ")," ")</f>
        <v xml:space="preserve"> </v>
      </c>
    </row>
    <row r="245" spans="1:20" ht="11.25" customHeight="1">
      <c r="A245" s="29">
        <f t="shared" si="3"/>
        <v>244</v>
      </c>
      <c r="B245" s="29" t="str">
        <f>IF(직접데이타입력!$M250=1,IF(직접데이타입력!$E250="1",직접데이타입력!$K250," ")," ")</f>
        <v xml:space="preserve"> </v>
      </c>
      <c r="C245" s="29" t="str">
        <f>IF(직접데이타입력!$M250=1,IF(직접데이타입력!$E250="2",직접데이타입력!$K250," ")," ")</f>
        <v xml:space="preserve"> </v>
      </c>
      <c r="D245" s="29" t="str">
        <f>IF(직접데이타입력!$M250=1,IF(직접데이타입력!$E250="3",직접데이타입력!$K250," ")," ")</f>
        <v xml:space="preserve"> </v>
      </c>
      <c r="E245" s="29" t="str">
        <f>IF(직접데이타입력!$M250=1,IF(직접데이타입력!$E250="4",직접데이타입력!$K250," ")," ")</f>
        <v xml:space="preserve"> </v>
      </c>
      <c r="F245" s="29" t="str">
        <f>IF(직접데이타입력!$M250=1,IF(직접데이타입력!$E250="5",직접데이타입력!$K250," ")," ")</f>
        <v xml:space="preserve"> </v>
      </c>
      <c r="G245" s="29" t="str">
        <f>IF(직접데이타입력!$M250=1,IF(직접데이타입력!$E250="6",직접데이타입력!$K250," ")," ")</f>
        <v xml:space="preserve"> </v>
      </c>
      <c r="H245" s="29" t="str">
        <f>IF(직접데이타입력!$M250=1,IF(직접데이타입력!$E250="7",직접데이타입력!$K250," ")," ")</f>
        <v xml:space="preserve"> </v>
      </c>
      <c r="I245" s="29" t="str">
        <f>IF(직접데이타입력!$M250=1,IF(직접데이타입력!$E250="8",직접데이타입력!$K250," ")," ")</f>
        <v xml:space="preserve"> </v>
      </c>
      <c r="J245" s="29" t="str">
        <f>IF(직접데이타입력!$M250=1,IF(직접데이타입력!$E250="9",직접데이타입력!$K250," ")," ")</f>
        <v xml:space="preserve"> </v>
      </c>
      <c r="K245" s="29" t="str">
        <f>IF(직접데이타입력!$M250=1,IF(직접데이타입력!$E250="10",직접데이타입력!$K250," ")," ")</f>
        <v xml:space="preserve"> </v>
      </c>
      <c r="L245" s="29" t="str">
        <f>IF(직접데이타입력!$M250=1,IF(직접데이타입력!$E250="11",직접데이타입력!$K250," ")," ")</f>
        <v xml:space="preserve"> </v>
      </c>
      <c r="M245" s="29" t="str">
        <f>IF(직접데이타입력!$M250=1,IF(직접데이타입력!$E250="12",직접데이타입력!$K250," ")," ")</f>
        <v xml:space="preserve"> </v>
      </c>
      <c r="N245" s="29" t="str">
        <f>IF(직접데이타입력!$M250=1,IF(직접데이타입력!$E250="13",직접데이타입력!$K250," ")," ")</f>
        <v xml:space="preserve"> </v>
      </c>
      <c r="O245" s="29" t="str">
        <f>IF(직접데이타입력!$M250=1,IF(직접데이타입력!$E250="14",직접데이타입력!$K250," ")," ")</f>
        <v xml:space="preserve"> </v>
      </c>
      <c r="P245" s="29" t="str">
        <f>IF(직접데이타입력!$M250=1,IF(직접데이타입력!$E250="15",직접데이타입력!$K250," ")," ")</f>
        <v xml:space="preserve"> </v>
      </c>
      <c r="Q245" s="29" t="str">
        <f>IF(직접데이타입력!$M250=1,IF(직접데이타입력!$E250="16",직접데이타입력!$K250," ")," ")</f>
        <v xml:space="preserve"> </v>
      </c>
      <c r="R245" s="29" t="str">
        <f>IF(직접데이타입력!$M250=1,IF(직접데이타입력!$E250="17",직접데이타입력!$K250," ")," ")</f>
        <v xml:space="preserve"> </v>
      </c>
      <c r="S245" s="29" t="str">
        <f>IF(직접데이타입력!$M250=1,IF(직접데이타입력!$E250="18",직접데이타입력!$K250," ")," ")</f>
        <v xml:space="preserve"> </v>
      </c>
      <c r="T245" s="29" t="str">
        <f>IF(직접데이타입력!$M250=1,IF(직접데이타입력!$E250="19",직접데이타입력!$K250," ")," ")</f>
        <v xml:space="preserve"> </v>
      </c>
    </row>
    <row r="246" spans="1:20" ht="11.25" customHeight="1">
      <c r="A246" s="29">
        <f t="shared" si="3"/>
        <v>245</v>
      </c>
      <c r="B246" s="29" t="str">
        <f>IF(직접데이타입력!$M251=1,IF(직접데이타입력!$E251="1",직접데이타입력!$K251," ")," ")</f>
        <v xml:space="preserve"> </v>
      </c>
      <c r="C246" s="29" t="str">
        <f>IF(직접데이타입력!$M251=1,IF(직접데이타입력!$E251="2",직접데이타입력!$K251," ")," ")</f>
        <v xml:space="preserve"> </v>
      </c>
      <c r="D246" s="29" t="str">
        <f>IF(직접데이타입력!$M251=1,IF(직접데이타입력!$E251="3",직접데이타입력!$K251," ")," ")</f>
        <v xml:space="preserve"> </v>
      </c>
      <c r="E246" s="29" t="str">
        <f>IF(직접데이타입력!$M251=1,IF(직접데이타입력!$E251="4",직접데이타입력!$K251," ")," ")</f>
        <v xml:space="preserve"> </v>
      </c>
      <c r="F246" s="29" t="str">
        <f>IF(직접데이타입력!$M251=1,IF(직접데이타입력!$E251="5",직접데이타입력!$K251," ")," ")</f>
        <v xml:space="preserve"> </v>
      </c>
      <c r="G246" s="29" t="str">
        <f>IF(직접데이타입력!$M251=1,IF(직접데이타입력!$E251="6",직접데이타입력!$K251," ")," ")</f>
        <v xml:space="preserve"> </v>
      </c>
      <c r="H246" s="29" t="str">
        <f>IF(직접데이타입력!$M251=1,IF(직접데이타입력!$E251="7",직접데이타입력!$K251," ")," ")</f>
        <v xml:space="preserve"> </v>
      </c>
      <c r="I246" s="29" t="str">
        <f>IF(직접데이타입력!$M251=1,IF(직접데이타입력!$E251="8",직접데이타입력!$K251," ")," ")</f>
        <v xml:space="preserve"> </v>
      </c>
      <c r="J246" s="29" t="str">
        <f>IF(직접데이타입력!$M251=1,IF(직접데이타입력!$E251="9",직접데이타입력!$K251," ")," ")</f>
        <v xml:space="preserve"> </v>
      </c>
      <c r="K246" s="29" t="str">
        <f>IF(직접데이타입력!$M251=1,IF(직접데이타입력!$E251="10",직접데이타입력!$K251," ")," ")</f>
        <v xml:space="preserve"> </v>
      </c>
      <c r="L246" s="29" t="str">
        <f>IF(직접데이타입력!$M251=1,IF(직접데이타입력!$E251="11",직접데이타입력!$K251," ")," ")</f>
        <v xml:space="preserve"> </v>
      </c>
      <c r="M246" s="29" t="str">
        <f>IF(직접데이타입력!$M251=1,IF(직접데이타입력!$E251="12",직접데이타입력!$K251," ")," ")</f>
        <v xml:space="preserve"> </v>
      </c>
      <c r="N246" s="29" t="str">
        <f>IF(직접데이타입력!$M251=1,IF(직접데이타입력!$E251="13",직접데이타입력!$K251," ")," ")</f>
        <v xml:space="preserve"> </v>
      </c>
      <c r="O246" s="29" t="str">
        <f>IF(직접데이타입력!$M251=1,IF(직접데이타입력!$E251="14",직접데이타입력!$K251," ")," ")</f>
        <v xml:space="preserve"> </v>
      </c>
      <c r="P246" s="29" t="str">
        <f>IF(직접데이타입력!$M251=1,IF(직접데이타입력!$E251="15",직접데이타입력!$K251," ")," ")</f>
        <v xml:space="preserve"> </v>
      </c>
      <c r="Q246" s="29" t="str">
        <f>IF(직접데이타입력!$M251=1,IF(직접데이타입력!$E251="16",직접데이타입력!$K251," ")," ")</f>
        <v xml:space="preserve"> </v>
      </c>
      <c r="R246" s="29" t="str">
        <f>IF(직접데이타입력!$M251=1,IF(직접데이타입력!$E251="17",직접데이타입력!$K251," ")," ")</f>
        <v xml:space="preserve"> </v>
      </c>
      <c r="S246" s="29" t="str">
        <f>IF(직접데이타입력!$M251=1,IF(직접데이타입력!$E251="18",직접데이타입력!$K251," ")," ")</f>
        <v xml:space="preserve"> </v>
      </c>
      <c r="T246" s="29" t="str">
        <f>IF(직접데이타입력!$M251=1,IF(직접데이타입력!$E251="19",직접데이타입력!$K251," ")," ")</f>
        <v xml:space="preserve"> </v>
      </c>
    </row>
    <row r="247" spans="1:20" ht="11.25" customHeight="1">
      <c r="A247" s="29">
        <f t="shared" si="3"/>
        <v>246</v>
      </c>
      <c r="B247" s="29" t="str">
        <f>IF(직접데이타입력!$M252=1,IF(직접데이타입력!$E252="1",직접데이타입력!$K252," ")," ")</f>
        <v xml:space="preserve"> </v>
      </c>
      <c r="C247" s="29" t="str">
        <f>IF(직접데이타입력!$M252=1,IF(직접데이타입력!$E252="2",직접데이타입력!$K252," ")," ")</f>
        <v xml:space="preserve"> </v>
      </c>
      <c r="D247" s="29" t="str">
        <f>IF(직접데이타입력!$M252=1,IF(직접데이타입력!$E252="3",직접데이타입력!$K252," ")," ")</f>
        <v xml:space="preserve"> </v>
      </c>
      <c r="E247" s="29" t="str">
        <f>IF(직접데이타입력!$M252=1,IF(직접데이타입력!$E252="4",직접데이타입력!$K252," ")," ")</f>
        <v xml:space="preserve"> </v>
      </c>
      <c r="F247" s="29" t="str">
        <f>IF(직접데이타입력!$M252=1,IF(직접데이타입력!$E252="5",직접데이타입력!$K252," ")," ")</f>
        <v xml:space="preserve"> </v>
      </c>
      <c r="G247" s="29" t="str">
        <f>IF(직접데이타입력!$M252=1,IF(직접데이타입력!$E252="6",직접데이타입력!$K252," ")," ")</f>
        <v xml:space="preserve"> </v>
      </c>
      <c r="H247" s="29" t="str">
        <f>IF(직접데이타입력!$M252=1,IF(직접데이타입력!$E252="7",직접데이타입력!$K252," ")," ")</f>
        <v xml:space="preserve"> </v>
      </c>
      <c r="I247" s="29" t="str">
        <f>IF(직접데이타입력!$M252=1,IF(직접데이타입력!$E252="8",직접데이타입력!$K252," ")," ")</f>
        <v xml:space="preserve"> </v>
      </c>
      <c r="J247" s="29" t="str">
        <f>IF(직접데이타입력!$M252=1,IF(직접데이타입력!$E252="9",직접데이타입력!$K252," ")," ")</f>
        <v xml:space="preserve"> </v>
      </c>
      <c r="K247" s="29" t="str">
        <f>IF(직접데이타입력!$M252=1,IF(직접데이타입력!$E252="10",직접데이타입력!$K252," ")," ")</f>
        <v xml:space="preserve"> </v>
      </c>
      <c r="L247" s="29" t="str">
        <f>IF(직접데이타입력!$M252=1,IF(직접데이타입력!$E252="11",직접데이타입력!$K252," ")," ")</f>
        <v xml:space="preserve"> </v>
      </c>
      <c r="M247" s="29" t="str">
        <f>IF(직접데이타입력!$M252=1,IF(직접데이타입력!$E252="12",직접데이타입력!$K252," ")," ")</f>
        <v xml:space="preserve"> </v>
      </c>
      <c r="N247" s="29" t="str">
        <f>IF(직접데이타입력!$M252=1,IF(직접데이타입력!$E252="13",직접데이타입력!$K252," ")," ")</f>
        <v xml:space="preserve"> </v>
      </c>
      <c r="O247" s="29" t="str">
        <f>IF(직접데이타입력!$M252=1,IF(직접데이타입력!$E252="14",직접데이타입력!$K252," ")," ")</f>
        <v xml:space="preserve"> </v>
      </c>
      <c r="P247" s="29" t="str">
        <f>IF(직접데이타입력!$M252=1,IF(직접데이타입력!$E252="15",직접데이타입력!$K252," ")," ")</f>
        <v xml:space="preserve"> </v>
      </c>
      <c r="Q247" s="29" t="str">
        <f>IF(직접데이타입력!$M252=1,IF(직접데이타입력!$E252="16",직접데이타입력!$K252," ")," ")</f>
        <v xml:space="preserve"> </v>
      </c>
      <c r="R247" s="29" t="str">
        <f>IF(직접데이타입력!$M252=1,IF(직접데이타입력!$E252="17",직접데이타입력!$K252," ")," ")</f>
        <v xml:space="preserve"> </v>
      </c>
      <c r="S247" s="29" t="str">
        <f>IF(직접데이타입력!$M252=1,IF(직접데이타입력!$E252="18",직접데이타입력!$K252," ")," ")</f>
        <v xml:space="preserve"> </v>
      </c>
      <c r="T247" s="29" t="str">
        <f>IF(직접데이타입력!$M252=1,IF(직접데이타입력!$E252="19",직접데이타입력!$K252," ")," ")</f>
        <v xml:space="preserve"> </v>
      </c>
    </row>
    <row r="248" spans="1:20" ht="11.25" customHeight="1">
      <c r="A248" s="29">
        <f t="shared" si="3"/>
        <v>247</v>
      </c>
      <c r="B248" s="29" t="str">
        <f>IF(직접데이타입력!$M253=1,IF(직접데이타입력!$E253="1",직접데이타입력!$K253," ")," ")</f>
        <v xml:space="preserve"> </v>
      </c>
      <c r="C248" s="29" t="str">
        <f>IF(직접데이타입력!$M253=1,IF(직접데이타입력!$E253="2",직접데이타입력!$K253," ")," ")</f>
        <v xml:space="preserve"> </v>
      </c>
      <c r="D248" s="29" t="str">
        <f>IF(직접데이타입력!$M253=1,IF(직접데이타입력!$E253="3",직접데이타입력!$K253," ")," ")</f>
        <v xml:space="preserve"> </v>
      </c>
      <c r="E248" s="29" t="str">
        <f>IF(직접데이타입력!$M253=1,IF(직접데이타입력!$E253="4",직접데이타입력!$K253," ")," ")</f>
        <v xml:space="preserve"> </v>
      </c>
      <c r="F248" s="29" t="str">
        <f>IF(직접데이타입력!$M253=1,IF(직접데이타입력!$E253="5",직접데이타입력!$K253," ")," ")</f>
        <v xml:space="preserve"> </v>
      </c>
      <c r="G248" s="29" t="str">
        <f>IF(직접데이타입력!$M253=1,IF(직접데이타입력!$E253="6",직접데이타입력!$K253," ")," ")</f>
        <v xml:space="preserve"> </v>
      </c>
      <c r="H248" s="29" t="str">
        <f>IF(직접데이타입력!$M253=1,IF(직접데이타입력!$E253="7",직접데이타입력!$K253," ")," ")</f>
        <v xml:space="preserve"> </v>
      </c>
      <c r="I248" s="29" t="str">
        <f>IF(직접데이타입력!$M253=1,IF(직접데이타입력!$E253="8",직접데이타입력!$K253," ")," ")</f>
        <v xml:space="preserve"> </v>
      </c>
      <c r="J248" s="29" t="str">
        <f>IF(직접데이타입력!$M253=1,IF(직접데이타입력!$E253="9",직접데이타입력!$K253," ")," ")</f>
        <v xml:space="preserve"> </v>
      </c>
      <c r="K248" s="29" t="str">
        <f>IF(직접데이타입력!$M253=1,IF(직접데이타입력!$E253="10",직접데이타입력!$K253," ")," ")</f>
        <v xml:space="preserve"> </v>
      </c>
      <c r="L248" s="29" t="str">
        <f>IF(직접데이타입력!$M253=1,IF(직접데이타입력!$E253="11",직접데이타입력!$K253," ")," ")</f>
        <v xml:space="preserve"> </v>
      </c>
      <c r="M248" s="29" t="str">
        <f>IF(직접데이타입력!$M253=1,IF(직접데이타입력!$E253="12",직접데이타입력!$K253," ")," ")</f>
        <v xml:space="preserve"> </v>
      </c>
      <c r="N248" s="29" t="str">
        <f>IF(직접데이타입력!$M253=1,IF(직접데이타입력!$E253="13",직접데이타입력!$K253," ")," ")</f>
        <v xml:space="preserve"> </v>
      </c>
      <c r="O248" s="29" t="str">
        <f>IF(직접데이타입력!$M253=1,IF(직접데이타입력!$E253="14",직접데이타입력!$K253," ")," ")</f>
        <v xml:space="preserve"> </v>
      </c>
      <c r="P248" s="29" t="str">
        <f>IF(직접데이타입력!$M253=1,IF(직접데이타입력!$E253="15",직접데이타입력!$K253," ")," ")</f>
        <v xml:space="preserve"> </v>
      </c>
      <c r="Q248" s="29" t="str">
        <f>IF(직접데이타입력!$M253=1,IF(직접데이타입력!$E253="16",직접데이타입력!$K253," ")," ")</f>
        <v xml:space="preserve"> </v>
      </c>
      <c r="R248" s="29" t="str">
        <f>IF(직접데이타입력!$M253=1,IF(직접데이타입력!$E253="17",직접데이타입력!$K253," ")," ")</f>
        <v xml:space="preserve"> </v>
      </c>
      <c r="S248" s="29" t="str">
        <f>IF(직접데이타입력!$M253=1,IF(직접데이타입력!$E253="18",직접데이타입력!$K253," ")," ")</f>
        <v xml:space="preserve"> </v>
      </c>
      <c r="T248" s="29" t="str">
        <f>IF(직접데이타입력!$M253=1,IF(직접데이타입력!$E253="19",직접데이타입력!$K253," ")," ")</f>
        <v xml:space="preserve"> </v>
      </c>
    </row>
    <row r="249" spans="1:20" ht="11.25" customHeight="1">
      <c r="A249" s="29">
        <f t="shared" si="3"/>
        <v>248</v>
      </c>
      <c r="B249" s="29" t="str">
        <f>IF(직접데이타입력!$M254=1,IF(직접데이타입력!$E254="1",직접데이타입력!$K254," ")," ")</f>
        <v xml:space="preserve"> </v>
      </c>
      <c r="C249" s="29" t="str">
        <f>IF(직접데이타입력!$M254=1,IF(직접데이타입력!$E254="2",직접데이타입력!$K254," ")," ")</f>
        <v xml:space="preserve"> </v>
      </c>
      <c r="D249" s="29" t="str">
        <f>IF(직접데이타입력!$M254=1,IF(직접데이타입력!$E254="3",직접데이타입력!$K254," ")," ")</f>
        <v xml:space="preserve"> </v>
      </c>
      <c r="E249" s="29" t="str">
        <f>IF(직접데이타입력!$M254=1,IF(직접데이타입력!$E254="4",직접데이타입력!$K254," ")," ")</f>
        <v xml:space="preserve"> </v>
      </c>
      <c r="F249" s="29" t="str">
        <f>IF(직접데이타입력!$M254=1,IF(직접데이타입력!$E254="5",직접데이타입력!$K254," ")," ")</f>
        <v xml:space="preserve"> </v>
      </c>
      <c r="G249" s="29" t="str">
        <f>IF(직접데이타입력!$M254=1,IF(직접데이타입력!$E254="6",직접데이타입력!$K254," ")," ")</f>
        <v xml:space="preserve"> </v>
      </c>
      <c r="H249" s="29" t="str">
        <f>IF(직접데이타입력!$M254=1,IF(직접데이타입력!$E254="7",직접데이타입력!$K254," ")," ")</f>
        <v xml:space="preserve"> </v>
      </c>
      <c r="I249" s="29" t="str">
        <f>IF(직접데이타입력!$M254=1,IF(직접데이타입력!$E254="8",직접데이타입력!$K254," ")," ")</f>
        <v xml:space="preserve"> </v>
      </c>
      <c r="J249" s="29" t="str">
        <f>IF(직접데이타입력!$M254=1,IF(직접데이타입력!$E254="9",직접데이타입력!$K254," ")," ")</f>
        <v xml:space="preserve"> </v>
      </c>
      <c r="K249" s="29" t="str">
        <f>IF(직접데이타입력!$M254=1,IF(직접데이타입력!$E254="10",직접데이타입력!$K254," ")," ")</f>
        <v xml:space="preserve"> </v>
      </c>
      <c r="L249" s="29" t="str">
        <f>IF(직접데이타입력!$M254=1,IF(직접데이타입력!$E254="11",직접데이타입력!$K254," ")," ")</f>
        <v xml:space="preserve"> </v>
      </c>
      <c r="M249" s="29" t="str">
        <f>IF(직접데이타입력!$M254=1,IF(직접데이타입력!$E254="12",직접데이타입력!$K254," ")," ")</f>
        <v xml:space="preserve"> </v>
      </c>
      <c r="N249" s="29" t="str">
        <f>IF(직접데이타입력!$M254=1,IF(직접데이타입력!$E254="13",직접데이타입력!$K254," ")," ")</f>
        <v xml:space="preserve"> </v>
      </c>
      <c r="O249" s="29" t="str">
        <f>IF(직접데이타입력!$M254=1,IF(직접데이타입력!$E254="14",직접데이타입력!$K254," ")," ")</f>
        <v xml:space="preserve"> </v>
      </c>
      <c r="P249" s="29" t="str">
        <f>IF(직접데이타입력!$M254=1,IF(직접데이타입력!$E254="15",직접데이타입력!$K254," ")," ")</f>
        <v xml:space="preserve"> </v>
      </c>
      <c r="Q249" s="29" t="str">
        <f>IF(직접데이타입력!$M254=1,IF(직접데이타입력!$E254="16",직접데이타입력!$K254," ")," ")</f>
        <v xml:space="preserve"> </v>
      </c>
      <c r="R249" s="29" t="str">
        <f>IF(직접데이타입력!$M254=1,IF(직접데이타입력!$E254="17",직접데이타입력!$K254," ")," ")</f>
        <v xml:space="preserve"> </v>
      </c>
      <c r="S249" s="29" t="str">
        <f>IF(직접데이타입력!$M254=1,IF(직접데이타입력!$E254="18",직접데이타입력!$K254," ")," ")</f>
        <v xml:space="preserve"> </v>
      </c>
      <c r="T249" s="29" t="str">
        <f>IF(직접데이타입력!$M254=1,IF(직접데이타입력!$E254="19",직접데이타입력!$K254," ")," ")</f>
        <v xml:space="preserve"> </v>
      </c>
    </row>
    <row r="250" spans="1:20" ht="11.25" customHeight="1">
      <c r="A250" s="29">
        <f t="shared" si="3"/>
        <v>249</v>
      </c>
      <c r="B250" s="29" t="str">
        <f>IF(직접데이타입력!$M255=1,IF(직접데이타입력!$E255="1",직접데이타입력!$K255," ")," ")</f>
        <v xml:space="preserve"> </v>
      </c>
      <c r="C250" s="29" t="str">
        <f>IF(직접데이타입력!$M255=1,IF(직접데이타입력!$E255="2",직접데이타입력!$K255," ")," ")</f>
        <v xml:space="preserve"> </v>
      </c>
      <c r="D250" s="29" t="str">
        <f>IF(직접데이타입력!$M255=1,IF(직접데이타입력!$E255="3",직접데이타입력!$K255," ")," ")</f>
        <v xml:space="preserve"> </v>
      </c>
      <c r="E250" s="29" t="str">
        <f>IF(직접데이타입력!$M255=1,IF(직접데이타입력!$E255="4",직접데이타입력!$K255," ")," ")</f>
        <v xml:space="preserve"> </v>
      </c>
      <c r="F250" s="29" t="str">
        <f>IF(직접데이타입력!$M255=1,IF(직접데이타입력!$E255="5",직접데이타입력!$K255," ")," ")</f>
        <v xml:space="preserve"> </v>
      </c>
      <c r="G250" s="29" t="str">
        <f>IF(직접데이타입력!$M255=1,IF(직접데이타입력!$E255="6",직접데이타입력!$K255," ")," ")</f>
        <v xml:space="preserve"> </v>
      </c>
      <c r="H250" s="29" t="str">
        <f>IF(직접데이타입력!$M255=1,IF(직접데이타입력!$E255="7",직접데이타입력!$K255," ")," ")</f>
        <v xml:space="preserve"> </v>
      </c>
      <c r="I250" s="29" t="str">
        <f>IF(직접데이타입력!$M255=1,IF(직접데이타입력!$E255="8",직접데이타입력!$K255," ")," ")</f>
        <v xml:space="preserve"> </v>
      </c>
      <c r="J250" s="29" t="str">
        <f>IF(직접데이타입력!$M255=1,IF(직접데이타입력!$E255="9",직접데이타입력!$K255," ")," ")</f>
        <v xml:space="preserve"> </v>
      </c>
      <c r="K250" s="29" t="str">
        <f>IF(직접데이타입력!$M255=1,IF(직접데이타입력!$E255="10",직접데이타입력!$K255," ")," ")</f>
        <v xml:space="preserve"> </v>
      </c>
      <c r="L250" s="29" t="str">
        <f>IF(직접데이타입력!$M255=1,IF(직접데이타입력!$E255="11",직접데이타입력!$K255," ")," ")</f>
        <v xml:space="preserve"> </v>
      </c>
      <c r="M250" s="29" t="str">
        <f>IF(직접데이타입력!$M255=1,IF(직접데이타입력!$E255="12",직접데이타입력!$K255," ")," ")</f>
        <v xml:space="preserve"> </v>
      </c>
      <c r="N250" s="29" t="str">
        <f>IF(직접데이타입력!$M255=1,IF(직접데이타입력!$E255="13",직접데이타입력!$K255," ")," ")</f>
        <v xml:space="preserve"> </v>
      </c>
      <c r="O250" s="29" t="str">
        <f>IF(직접데이타입력!$M255=1,IF(직접데이타입력!$E255="14",직접데이타입력!$K255," ")," ")</f>
        <v xml:space="preserve"> </v>
      </c>
      <c r="P250" s="29" t="str">
        <f>IF(직접데이타입력!$M255=1,IF(직접데이타입력!$E255="15",직접데이타입력!$K255," ")," ")</f>
        <v xml:space="preserve"> </v>
      </c>
      <c r="Q250" s="29" t="str">
        <f>IF(직접데이타입력!$M255=1,IF(직접데이타입력!$E255="16",직접데이타입력!$K255," ")," ")</f>
        <v xml:space="preserve"> </v>
      </c>
      <c r="R250" s="29" t="str">
        <f>IF(직접데이타입력!$M255=1,IF(직접데이타입력!$E255="17",직접데이타입력!$K255," ")," ")</f>
        <v xml:space="preserve"> </v>
      </c>
      <c r="S250" s="29" t="str">
        <f>IF(직접데이타입력!$M255=1,IF(직접데이타입력!$E255="18",직접데이타입력!$K255," ")," ")</f>
        <v xml:space="preserve"> </v>
      </c>
      <c r="T250" s="29" t="str">
        <f>IF(직접데이타입력!$M255=1,IF(직접데이타입력!$E255="19",직접데이타입력!$K255," ")," ")</f>
        <v xml:space="preserve"> </v>
      </c>
    </row>
    <row r="251" spans="1:20" ht="11.25" customHeight="1">
      <c r="A251" s="29">
        <f t="shared" si="3"/>
        <v>250</v>
      </c>
      <c r="B251" s="29" t="str">
        <f>IF(직접데이타입력!$M256=1,IF(직접데이타입력!$E256="1",직접데이타입력!$K256," ")," ")</f>
        <v xml:space="preserve"> </v>
      </c>
      <c r="C251" s="29" t="str">
        <f>IF(직접데이타입력!$M256=1,IF(직접데이타입력!$E256="2",직접데이타입력!$K256," ")," ")</f>
        <v xml:space="preserve"> </v>
      </c>
      <c r="D251" s="29" t="str">
        <f>IF(직접데이타입력!$M256=1,IF(직접데이타입력!$E256="3",직접데이타입력!$K256," ")," ")</f>
        <v xml:space="preserve"> </v>
      </c>
      <c r="E251" s="29" t="str">
        <f>IF(직접데이타입력!$M256=1,IF(직접데이타입력!$E256="4",직접데이타입력!$K256," ")," ")</f>
        <v xml:space="preserve"> </v>
      </c>
      <c r="F251" s="29" t="str">
        <f>IF(직접데이타입력!$M256=1,IF(직접데이타입력!$E256="5",직접데이타입력!$K256," ")," ")</f>
        <v xml:space="preserve"> </v>
      </c>
      <c r="G251" s="29" t="str">
        <f>IF(직접데이타입력!$M256=1,IF(직접데이타입력!$E256="6",직접데이타입력!$K256," ")," ")</f>
        <v xml:space="preserve"> </v>
      </c>
      <c r="H251" s="29" t="str">
        <f>IF(직접데이타입력!$M256=1,IF(직접데이타입력!$E256="7",직접데이타입력!$K256," ")," ")</f>
        <v xml:space="preserve"> </v>
      </c>
      <c r="I251" s="29" t="str">
        <f>IF(직접데이타입력!$M256=1,IF(직접데이타입력!$E256="8",직접데이타입력!$K256," ")," ")</f>
        <v xml:space="preserve"> </v>
      </c>
      <c r="J251" s="29" t="str">
        <f>IF(직접데이타입력!$M256=1,IF(직접데이타입력!$E256="9",직접데이타입력!$K256," ")," ")</f>
        <v xml:space="preserve"> </v>
      </c>
      <c r="K251" s="29" t="str">
        <f>IF(직접데이타입력!$M256=1,IF(직접데이타입력!$E256="10",직접데이타입력!$K256," ")," ")</f>
        <v xml:space="preserve"> </v>
      </c>
      <c r="L251" s="29" t="str">
        <f>IF(직접데이타입력!$M256=1,IF(직접데이타입력!$E256="11",직접데이타입력!$K256," ")," ")</f>
        <v xml:space="preserve"> </v>
      </c>
      <c r="M251" s="29" t="str">
        <f>IF(직접데이타입력!$M256=1,IF(직접데이타입력!$E256="12",직접데이타입력!$K256," ")," ")</f>
        <v xml:space="preserve"> </v>
      </c>
      <c r="N251" s="29" t="str">
        <f>IF(직접데이타입력!$M256=1,IF(직접데이타입력!$E256="13",직접데이타입력!$K256," ")," ")</f>
        <v xml:space="preserve"> </v>
      </c>
      <c r="O251" s="29" t="str">
        <f>IF(직접데이타입력!$M256=1,IF(직접데이타입력!$E256="14",직접데이타입력!$K256," ")," ")</f>
        <v xml:space="preserve"> </v>
      </c>
      <c r="P251" s="29" t="str">
        <f>IF(직접데이타입력!$M256=1,IF(직접데이타입력!$E256="15",직접데이타입력!$K256," ")," ")</f>
        <v xml:space="preserve"> </v>
      </c>
      <c r="Q251" s="29" t="str">
        <f>IF(직접데이타입력!$M256=1,IF(직접데이타입력!$E256="16",직접데이타입력!$K256," ")," ")</f>
        <v xml:space="preserve"> </v>
      </c>
      <c r="R251" s="29" t="str">
        <f>IF(직접데이타입력!$M256=1,IF(직접데이타입력!$E256="17",직접데이타입력!$K256," ")," ")</f>
        <v xml:space="preserve"> </v>
      </c>
      <c r="S251" s="29" t="str">
        <f>IF(직접데이타입력!$M256=1,IF(직접데이타입력!$E256="18",직접데이타입력!$K256," ")," ")</f>
        <v xml:space="preserve"> </v>
      </c>
      <c r="T251" s="29" t="str">
        <f>IF(직접데이타입력!$M256=1,IF(직접데이타입력!$E256="19",직접데이타입력!$K256," ")," ")</f>
        <v xml:space="preserve"> </v>
      </c>
    </row>
    <row r="252" spans="1:20" ht="11.25" customHeight="1">
      <c r="A252" s="29">
        <f t="shared" si="3"/>
        <v>251</v>
      </c>
      <c r="B252" s="29" t="str">
        <f>IF(직접데이타입력!$M257=1,IF(직접데이타입력!$E257="1",직접데이타입력!$K257," ")," ")</f>
        <v xml:space="preserve"> </v>
      </c>
      <c r="C252" s="29" t="str">
        <f>IF(직접데이타입력!$M257=1,IF(직접데이타입력!$E257="2",직접데이타입력!$K257," ")," ")</f>
        <v xml:space="preserve"> </v>
      </c>
      <c r="D252" s="29" t="str">
        <f>IF(직접데이타입력!$M257=1,IF(직접데이타입력!$E257="3",직접데이타입력!$K257," ")," ")</f>
        <v xml:space="preserve"> </v>
      </c>
      <c r="E252" s="29" t="str">
        <f>IF(직접데이타입력!$M257=1,IF(직접데이타입력!$E257="4",직접데이타입력!$K257," ")," ")</f>
        <v xml:space="preserve"> </v>
      </c>
      <c r="F252" s="29" t="str">
        <f>IF(직접데이타입력!$M257=1,IF(직접데이타입력!$E257="5",직접데이타입력!$K257," ")," ")</f>
        <v xml:space="preserve"> </v>
      </c>
      <c r="G252" s="29" t="str">
        <f>IF(직접데이타입력!$M257=1,IF(직접데이타입력!$E257="6",직접데이타입력!$K257," ")," ")</f>
        <v xml:space="preserve"> </v>
      </c>
      <c r="H252" s="29" t="str">
        <f>IF(직접데이타입력!$M257=1,IF(직접데이타입력!$E257="7",직접데이타입력!$K257," ")," ")</f>
        <v xml:space="preserve"> </v>
      </c>
      <c r="I252" s="29" t="str">
        <f>IF(직접데이타입력!$M257=1,IF(직접데이타입력!$E257="8",직접데이타입력!$K257," ")," ")</f>
        <v xml:space="preserve"> </v>
      </c>
      <c r="J252" s="29" t="str">
        <f>IF(직접데이타입력!$M257=1,IF(직접데이타입력!$E257="9",직접데이타입력!$K257," ")," ")</f>
        <v xml:space="preserve"> </v>
      </c>
      <c r="K252" s="29" t="str">
        <f>IF(직접데이타입력!$M257=1,IF(직접데이타입력!$E257="10",직접데이타입력!$K257," ")," ")</f>
        <v xml:space="preserve"> </v>
      </c>
      <c r="L252" s="29" t="str">
        <f>IF(직접데이타입력!$M257=1,IF(직접데이타입력!$E257="11",직접데이타입력!$K257," ")," ")</f>
        <v xml:space="preserve"> </v>
      </c>
      <c r="M252" s="29" t="str">
        <f>IF(직접데이타입력!$M257=1,IF(직접데이타입력!$E257="12",직접데이타입력!$K257," ")," ")</f>
        <v xml:space="preserve"> </v>
      </c>
      <c r="N252" s="29" t="str">
        <f>IF(직접데이타입력!$M257=1,IF(직접데이타입력!$E257="13",직접데이타입력!$K257," ")," ")</f>
        <v xml:space="preserve"> </v>
      </c>
      <c r="O252" s="29" t="str">
        <f>IF(직접데이타입력!$M257=1,IF(직접데이타입력!$E257="14",직접데이타입력!$K257," ")," ")</f>
        <v xml:space="preserve"> </v>
      </c>
      <c r="P252" s="29" t="str">
        <f>IF(직접데이타입력!$M257=1,IF(직접데이타입력!$E257="15",직접데이타입력!$K257," ")," ")</f>
        <v xml:space="preserve"> </v>
      </c>
      <c r="Q252" s="29" t="str">
        <f>IF(직접데이타입력!$M257=1,IF(직접데이타입력!$E257="16",직접데이타입력!$K257," ")," ")</f>
        <v xml:space="preserve"> </v>
      </c>
      <c r="R252" s="29" t="str">
        <f>IF(직접데이타입력!$M257=1,IF(직접데이타입력!$E257="17",직접데이타입력!$K257," ")," ")</f>
        <v xml:space="preserve"> </v>
      </c>
      <c r="S252" s="29" t="str">
        <f>IF(직접데이타입력!$M257=1,IF(직접데이타입력!$E257="18",직접데이타입력!$K257," ")," ")</f>
        <v xml:space="preserve"> </v>
      </c>
      <c r="T252" s="29" t="str">
        <f>IF(직접데이타입력!$M257=1,IF(직접데이타입력!$E257="19",직접데이타입력!$K257," ")," ")</f>
        <v xml:space="preserve"> </v>
      </c>
    </row>
    <row r="253" spans="1:20" ht="11.25" customHeight="1">
      <c r="A253" s="29">
        <f t="shared" si="3"/>
        <v>252</v>
      </c>
      <c r="B253" s="29" t="str">
        <f>IF(직접데이타입력!$M258=1,IF(직접데이타입력!$E258="1",직접데이타입력!$K258," ")," ")</f>
        <v xml:space="preserve"> </v>
      </c>
      <c r="C253" s="29" t="str">
        <f>IF(직접데이타입력!$M258=1,IF(직접데이타입력!$E258="2",직접데이타입력!$K258," ")," ")</f>
        <v xml:space="preserve"> </v>
      </c>
      <c r="D253" s="29" t="str">
        <f>IF(직접데이타입력!$M258=1,IF(직접데이타입력!$E258="3",직접데이타입력!$K258," ")," ")</f>
        <v xml:space="preserve"> </v>
      </c>
      <c r="E253" s="29" t="str">
        <f>IF(직접데이타입력!$M258=1,IF(직접데이타입력!$E258="4",직접데이타입력!$K258," ")," ")</f>
        <v xml:space="preserve"> </v>
      </c>
      <c r="F253" s="29" t="str">
        <f>IF(직접데이타입력!$M258=1,IF(직접데이타입력!$E258="5",직접데이타입력!$K258," ")," ")</f>
        <v xml:space="preserve"> </v>
      </c>
      <c r="G253" s="29" t="str">
        <f>IF(직접데이타입력!$M258=1,IF(직접데이타입력!$E258="6",직접데이타입력!$K258," ")," ")</f>
        <v xml:space="preserve"> </v>
      </c>
      <c r="H253" s="29" t="str">
        <f>IF(직접데이타입력!$M258=1,IF(직접데이타입력!$E258="7",직접데이타입력!$K258," ")," ")</f>
        <v xml:space="preserve"> </v>
      </c>
      <c r="I253" s="29" t="str">
        <f>IF(직접데이타입력!$M258=1,IF(직접데이타입력!$E258="8",직접데이타입력!$K258," ")," ")</f>
        <v xml:space="preserve"> </v>
      </c>
      <c r="J253" s="29" t="str">
        <f>IF(직접데이타입력!$M258=1,IF(직접데이타입력!$E258="9",직접데이타입력!$K258," ")," ")</f>
        <v xml:space="preserve"> </v>
      </c>
      <c r="K253" s="29" t="str">
        <f>IF(직접데이타입력!$M258=1,IF(직접데이타입력!$E258="10",직접데이타입력!$K258," ")," ")</f>
        <v xml:space="preserve"> </v>
      </c>
      <c r="L253" s="29" t="str">
        <f>IF(직접데이타입력!$M258=1,IF(직접데이타입력!$E258="11",직접데이타입력!$K258," ")," ")</f>
        <v xml:space="preserve"> </v>
      </c>
      <c r="M253" s="29" t="str">
        <f>IF(직접데이타입력!$M258=1,IF(직접데이타입력!$E258="12",직접데이타입력!$K258," ")," ")</f>
        <v xml:space="preserve"> </v>
      </c>
      <c r="N253" s="29" t="str">
        <f>IF(직접데이타입력!$M258=1,IF(직접데이타입력!$E258="13",직접데이타입력!$K258," ")," ")</f>
        <v xml:space="preserve"> </v>
      </c>
      <c r="O253" s="29" t="str">
        <f>IF(직접데이타입력!$M258=1,IF(직접데이타입력!$E258="14",직접데이타입력!$K258," ")," ")</f>
        <v xml:space="preserve"> </v>
      </c>
      <c r="P253" s="29" t="str">
        <f>IF(직접데이타입력!$M258=1,IF(직접데이타입력!$E258="15",직접데이타입력!$K258," ")," ")</f>
        <v xml:space="preserve"> </v>
      </c>
      <c r="Q253" s="29" t="str">
        <f>IF(직접데이타입력!$M258=1,IF(직접데이타입력!$E258="16",직접데이타입력!$K258," ")," ")</f>
        <v xml:space="preserve"> </v>
      </c>
      <c r="R253" s="29" t="str">
        <f>IF(직접데이타입력!$M258=1,IF(직접데이타입력!$E258="17",직접데이타입력!$K258," ")," ")</f>
        <v xml:space="preserve"> </v>
      </c>
      <c r="S253" s="29" t="str">
        <f>IF(직접데이타입력!$M258=1,IF(직접데이타입력!$E258="18",직접데이타입력!$K258," ")," ")</f>
        <v xml:space="preserve"> </v>
      </c>
      <c r="T253" s="29" t="str">
        <f>IF(직접데이타입력!$M258=1,IF(직접데이타입력!$E258="19",직접데이타입력!$K258," ")," ")</f>
        <v xml:space="preserve"> </v>
      </c>
    </row>
    <row r="254" spans="1:20" ht="11.25" customHeight="1">
      <c r="A254" s="29">
        <f t="shared" si="3"/>
        <v>253</v>
      </c>
      <c r="B254" s="29" t="str">
        <f>IF(직접데이타입력!$M259=1,IF(직접데이타입력!$E259="1",직접데이타입력!$K259," ")," ")</f>
        <v xml:space="preserve"> </v>
      </c>
      <c r="C254" s="29" t="str">
        <f>IF(직접데이타입력!$M259=1,IF(직접데이타입력!$E259="2",직접데이타입력!$K259," ")," ")</f>
        <v xml:space="preserve"> </v>
      </c>
      <c r="D254" s="29" t="str">
        <f>IF(직접데이타입력!$M259=1,IF(직접데이타입력!$E259="3",직접데이타입력!$K259," ")," ")</f>
        <v xml:space="preserve"> </v>
      </c>
      <c r="E254" s="29" t="str">
        <f>IF(직접데이타입력!$M259=1,IF(직접데이타입력!$E259="4",직접데이타입력!$K259," ")," ")</f>
        <v xml:space="preserve"> </v>
      </c>
      <c r="F254" s="29" t="str">
        <f>IF(직접데이타입력!$M259=1,IF(직접데이타입력!$E259="5",직접데이타입력!$K259," ")," ")</f>
        <v xml:space="preserve"> </v>
      </c>
      <c r="G254" s="29" t="str">
        <f>IF(직접데이타입력!$M259=1,IF(직접데이타입력!$E259="6",직접데이타입력!$K259," ")," ")</f>
        <v xml:space="preserve"> </v>
      </c>
      <c r="H254" s="29" t="str">
        <f>IF(직접데이타입력!$M259=1,IF(직접데이타입력!$E259="7",직접데이타입력!$K259," ")," ")</f>
        <v xml:space="preserve"> </v>
      </c>
      <c r="I254" s="29" t="str">
        <f>IF(직접데이타입력!$M259=1,IF(직접데이타입력!$E259="8",직접데이타입력!$K259," ")," ")</f>
        <v xml:space="preserve"> </v>
      </c>
      <c r="J254" s="29" t="str">
        <f>IF(직접데이타입력!$M259=1,IF(직접데이타입력!$E259="9",직접데이타입력!$K259," ")," ")</f>
        <v xml:space="preserve"> </v>
      </c>
      <c r="K254" s="29" t="str">
        <f>IF(직접데이타입력!$M259=1,IF(직접데이타입력!$E259="10",직접데이타입력!$K259," ")," ")</f>
        <v xml:space="preserve"> </v>
      </c>
      <c r="L254" s="29" t="str">
        <f>IF(직접데이타입력!$M259=1,IF(직접데이타입력!$E259="11",직접데이타입력!$K259," ")," ")</f>
        <v xml:space="preserve"> </v>
      </c>
      <c r="M254" s="29" t="str">
        <f>IF(직접데이타입력!$M259=1,IF(직접데이타입력!$E259="12",직접데이타입력!$K259," ")," ")</f>
        <v xml:space="preserve"> </v>
      </c>
      <c r="N254" s="29" t="str">
        <f>IF(직접데이타입력!$M259=1,IF(직접데이타입력!$E259="13",직접데이타입력!$K259," ")," ")</f>
        <v xml:space="preserve"> </v>
      </c>
      <c r="O254" s="29" t="str">
        <f>IF(직접데이타입력!$M259=1,IF(직접데이타입력!$E259="14",직접데이타입력!$K259," ")," ")</f>
        <v xml:space="preserve"> </v>
      </c>
      <c r="P254" s="29" t="str">
        <f>IF(직접데이타입력!$M259=1,IF(직접데이타입력!$E259="15",직접데이타입력!$K259," ")," ")</f>
        <v xml:space="preserve"> </v>
      </c>
      <c r="Q254" s="29" t="str">
        <f>IF(직접데이타입력!$M259=1,IF(직접데이타입력!$E259="16",직접데이타입력!$K259," ")," ")</f>
        <v xml:space="preserve"> </v>
      </c>
      <c r="R254" s="29" t="str">
        <f>IF(직접데이타입력!$M259=1,IF(직접데이타입력!$E259="17",직접데이타입력!$K259," ")," ")</f>
        <v xml:space="preserve"> </v>
      </c>
      <c r="S254" s="29" t="str">
        <f>IF(직접데이타입력!$M259=1,IF(직접데이타입력!$E259="18",직접데이타입력!$K259," ")," ")</f>
        <v xml:space="preserve"> </v>
      </c>
      <c r="T254" s="29" t="str">
        <f>IF(직접데이타입력!$M259=1,IF(직접데이타입력!$E259="19",직접데이타입력!$K259," ")," ")</f>
        <v xml:space="preserve"> </v>
      </c>
    </row>
    <row r="255" spans="1:20" ht="11.25" customHeight="1">
      <c r="A255" s="29">
        <f t="shared" si="3"/>
        <v>254</v>
      </c>
      <c r="B255" s="29" t="str">
        <f>IF(직접데이타입력!$M260=1,IF(직접데이타입력!$E260="1",직접데이타입력!$K260," ")," ")</f>
        <v xml:space="preserve"> </v>
      </c>
      <c r="C255" s="29" t="str">
        <f>IF(직접데이타입력!$M260=1,IF(직접데이타입력!$E260="2",직접데이타입력!$K260," ")," ")</f>
        <v xml:space="preserve"> </v>
      </c>
      <c r="D255" s="29" t="str">
        <f>IF(직접데이타입력!$M260=1,IF(직접데이타입력!$E260="3",직접데이타입력!$K260," ")," ")</f>
        <v xml:space="preserve"> </v>
      </c>
      <c r="E255" s="29" t="str">
        <f>IF(직접데이타입력!$M260=1,IF(직접데이타입력!$E260="4",직접데이타입력!$K260," ")," ")</f>
        <v xml:space="preserve"> </v>
      </c>
      <c r="F255" s="29" t="str">
        <f>IF(직접데이타입력!$M260=1,IF(직접데이타입력!$E260="5",직접데이타입력!$K260," ")," ")</f>
        <v xml:space="preserve"> </v>
      </c>
      <c r="G255" s="29" t="str">
        <f>IF(직접데이타입력!$M260=1,IF(직접데이타입력!$E260="6",직접데이타입력!$K260," ")," ")</f>
        <v xml:space="preserve"> </v>
      </c>
      <c r="H255" s="29" t="str">
        <f>IF(직접데이타입력!$M260=1,IF(직접데이타입력!$E260="7",직접데이타입력!$K260," ")," ")</f>
        <v xml:space="preserve"> </v>
      </c>
      <c r="I255" s="29" t="str">
        <f>IF(직접데이타입력!$M260=1,IF(직접데이타입력!$E260="8",직접데이타입력!$K260," ")," ")</f>
        <v xml:space="preserve"> </v>
      </c>
      <c r="J255" s="29" t="str">
        <f>IF(직접데이타입력!$M260=1,IF(직접데이타입력!$E260="9",직접데이타입력!$K260," ")," ")</f>
        <v xml:space="preserve"> </v>
      </c>
      <c r="K255" s="29" t="str">
        <f>IF(직접데이타입력!$M260=1,IF(직접데이타입력!$E260="10",직접데이타입력!$K260," ")," ")</f>
        <v xml:space="preserve"> </v>
      </c>
      <c r="L255" s="29" t="str">
        <f>IF(직접데이타입력!$M260=1,IF(직접데이타입력!$E260="11",직접데이타입력!$K260," ")," ")</f>
        <v xml:space="preserve"> </v>
      </c>
      <c r="M255" s="29" t="str">
        <f>IF(직접데이타입력!$M260=1,IF(직접데이타입력!$E260="12",직접데이타입력!$K260," ")," ")</f>
        <v xml:space="preserve"> </v>
      </c>
      <c r="N255" s="29" t="str">
        <f>IF(직접데이타입력!$M260=1,IF(직접데이타입력!$E260="13",직접데이타입력!$K260," ")," ")</f>
        <v xml:space="preserve"> </v>
      </c>
      <c r="O255" s="29" t="str">
        <f>IF(직접데이타입력!$M260=1,IF(직접데이타입력!$E260="14",직접데이타입력!$K260," ")," ")</f>
        <v xml:space="preserve"> </v>
      </c>
      <c r="P255" s="29" t="str">
        <f>IF(직접데이타입력!$M260=1,IF(직접데이타입력!$E260="15",직접데이타입력!$K260," ")," ")</f>
        <v xml:space="preserve"> </v>
      </c>
      <c r="Q255" s="29" t="str">
        <f>IF(직접데이타입력!$M260=1,IF(직접데이타입력!$E260="16",직접데이타입력!$K260," ")," ")</f>
        <v xml:space="preserve"> </v>
      </c>
      <c r="R255" s="29" t="str">
        <f>IF(직접데이타입력!$M260=1,IF(직접데이타입력!$E260="17",직접데이타입력!$K260," ")," ")</f>
        <v xml:space="preserve"> </v>
      </c>
      <c r="S255" s="29" t="str">
        <f>IF(직접데이타입력!$M260=1,IF(직접데이타입력!$E260="18",직접데이타입력!$K260," ")," ")</f>
        <v xml:space="preserve"> </v>
      </c>
      <c r="T255" s="29" t="str">
        <f>IF(직접데이타입력!$M260=1,IF(직접데이타입력!$E260="19",직접데이타입력!$K260," ")," ")</f>
        <v xml:space="preserve"> </v>
      </c>
    </row>
    <row r="256" spans="1:20" ht="11.25" customHeight="1">
      <c r="A256" s="29">
        <f t="shared" si="3"/>
        <v>255</v>
      </c>
      <c r="B256" s="29" t="str">
        <f>IF(직접데이타입력!$M261=1,IF(직접데이타입력!$E261="1",직접데이타입력!$K261," ")," ")</f>
        <v xml:space="preserve"> </v>
      </c>
      <c r="C256" s="29" t="str">
        <f>IF(직접데이타입력!$M261=1,IF(직접데이타입력!$E261="2",직접데이타입력!$K261," ")," ")</f>
        <v xml:space="preserve"> </v>
      </c>
      <c r="D256" s="29" t="str">
        <f>IF(직접데이타입력!$M261=1,IF(직접데이타입력!$E261="3",직접데이타입력!$K261," ")," ")</f>
        <v xml:space="preserve"> </v>
      </c>
      <c r="E256" s="29" t="str">
        <f>IF(직접데이타입력!$M261=1,IF(직접데이타입력!$E261="4",직접데이타입력!$K261," ")," ")</f>
        <v xml:space="preserve"> </v>
      </c>
      <c r="F256" s="29" t="str">
        <f>IF(직접데이타입력!$M261=1,IF(직접데이타입력!$E261="5",직접데이타입력!$K261," ")," ")</f>
        <v xml:space="preserve"> </v>
      </c>
      <c r="G256" s="29" t="str">
        <f>IF(직접데이타입력!$M261=1,IF(직접데이타입력!$E261="6",직접데이타입력!$K261," ")," ")</f>
        <v xml:space="preserve"> </v>
      </c>
      <c r="H256" s="29" t="str">
        <f>IF(직접데이타입력!$M261=1,IF(직접데이타입력!$E261="7",직접데이타입력!$K261," ")," ")</f>
        <v xml:space="preserve"> </v>
      </c>
      <c r="I256" s="29" t="str">
        <f>IF(직접데이타입력!$M261=1,IF(직접데이타입력!$E261="8",직접데이타입력!$K261," ")," ")</f>
        <v xml:space="preserve"> </v>
      </c>
      <c r="J256" s="29" t="str">
        <f>IF(직접데이타입력!$M261=1,IF(직접데이타입력!$E261="9",직접데이타입력!$K261," ")," ")</f>
        <v xml:space="preserve"> </v>
      </c>
      <c r="K256" s="29" t="str">
        <f>IF(직접데이타입력!$M261=1,IF(직접데이타입력!$E261="10",직접데이타입력!$K261," ")," ")</f>
        <v xml:space="preserve"> </v>
      </c>
      <c r="L256" s="29" t="str">
        <f>IF(직접데이타입력!$M261=1,IF(직접데이타입력!$E261="11",직접데이타입력!$K261," ")," ")</f>
        <v xml:space="preserve"> </v>
      </c>
      <c r="M256" s="29" t="str">
        <f>IF(직접데이타입력!$M261=1,IF(직접데이타입력!$E261="12",직접데이타입력!$K261," ")," ")</f>
        <v xml:space="preserve"> </v>
      </c>
      <c r="N256" s="29" t="str">
        <f>IF(직접데이타입력!$M261=1,IF(직접데이타입력!$E261="13",직접데이타입력!$K261," ")," ")</f>
        <v xml:space="preserve"> </v>
      </c>
      <c r="O256" s="29" t="str">
        <f>IF(직접데이타입력!$M261=1,IF(직접데이타입력!$E261="14",직접데이타입력!$K261," ")," ")</f>
        <v xml:space="preserve"> </v>
      </c>
      <c r="P256" s="29" t="str">
        <f>IF(직접데이타입력!$M261=1,IF(직접데이타입력!$E261="15",직접데이타입력!$K261," ")," ")</f>
        <v xml:space="preserve"> </v>
      </c>
      <c r="Q256" s="29" t="str">
        <f>IF(직접데이타입력!$M261=1,IF(직접데이타입력!$E261="16",직접데이타입력!$K261," ")," ")</f>
        <v xml:space="preserve"> </v>
      </c>
      <c r="R256" s="29" t="str">
        <f>IF(직접데이타입력!$M261=1,IF(직접데이타입력!$E261="17",직접데이타입력!$K261," ")," ")</f>
        <v xml:space="preserve"> </v>
      </c>
      <c r="S256" s="29" t="str">
        <f>IF(직접데이타입력!$M261=1,IF(직접데이타입력!$E261="18",직접데이타입력!$K261," ")," ")</f>
        <v xml:space="preserve"> </v>
      </c>
      <c r="T256" s="29" t="str">
        <f>IF(직접데이타입력!$M261=1,IF(직접데이타입력!$E261="19",직접데이타입력!$K261," ")," ")</f>
        <v xml:space="preserve"> </v>
      </c>
    </row>
    <row r="257" spans="1:20" ht="11.25" customHeight="1">
      <c r="A257" s="29">
        <f t="shared" si="3"/>
        <v>256</v>
      </c>
      <c r="B257" s="29" t="str">
        <f>IF(직접데이타입력!$M262=1,IF(직접데이타입력!$E262="1",직접데이타입력!$K262," ")," ")</f>
        <v xml:space="preserve"> </v>
      </c>
      <c r="C257" s="29" t="str">
        <f>IF(직접데이타입력!$M262=1,IF(직접데이타입력!$E262="2",직접데이타입력!$K262," ")," ")</f>
        <v xml:space="preserve"> </v>
      </c>
      <c r="D257" s="29" t="str">
        <f>IF(직접데이타입력!$M262=1,IF(직접데이타입력!$E262="3",직접데이타입력!$K262," ")," ")</f>
        <v xml:space="preserve"> </v>
      </c>
      <c r="E257" s="29" t="str">
        <f>IF(직접데이타입력!$M262=1,IF(직접데이타입력!$E262="4",직접데이타입력!$K262," ")," ")</f>
        <v xml:space="preserve"> </v>
      </c>
      <c r="F257" s="29" t="str">
        <f>IF(직접데이타입력!$M262=1,IF(직접데이타입력!$E262="5",직접데이타입력!$K262," ")," ")</f>
        <v xml:space="preserve"> </v>
      </c>
      <c r="G257" s="29" t="str">
        <f>IF(직접데이타입력!$M262=1,IF(직접데이타입력!$E262="6",직접데이타입력!$K262," ")," ")</f>
        <v xml:space="preserve"> </v>
      </c>
      <c r="H257" s="29" t="str">
        <f>IF(직접데이타입력!$M262=1,IF(직접데이타입력!$E262="7",직접데이타입력!$K262," ")," ")</f>
        <v xml:space="preserve"> </v>
      </c>
      <c r="I257" s="29" t="str">
        <f>IF(직접데이타입력!$M262=1,IF(직접데이타입력!$E262="8",직접데이타입력!$K262," ")," ")</f>
        <v xml:space="preserve"> </v>
      </c>
      <c r="J257" s="29" t="str">
        <f>IF(직접데이타입력!$M262=1,IF(직접데이타입력!$E262="9",직접데이타입력!$K262," ")," ")</f>
        <v xml:space="preserve"> </v>
      </c>
      <c r="K257" s="29" t="str">
        <f>IF(직접데이타입력!$M262=1,IF(직접데이타입력!$E262="10",직접데이타입력!$K262," ")," ")</f>
        <v xml:space="preserve"> </v>
      </c>
      <c r="L257" s="29" t="str">
        <f>IF(직접데이타입력!$M262=1,IF(직접데이타입력!$E262="11",직접데이타입력!$K262," ")," ")</f>
        <v xml:space="preserve"> </v>
      </c>
      <c r="M257" s="29" t="str">
        <f>IF(직접데이타입력!$M262=1,IF(직접데이타입력!$E262="12",직접데이타입력!$K262," ")," ")</f>
        <v xml:space="preserve"> </v>
      </c>
      <c r="N257" s="29" t="str">
        <f>IF(직접데이타입력!$M262=1,IF(직접데이타입력!$E262="13",직접데이타입력!$K262," ")," ")</f>
        <v xml:space="preserve"> </v>
      </c>
      <c r="O257" s="29" t="str">
        <f>IF(직접데이타입력!$M262=1,IF(직접데이타입력!$E262="14",직접데이타입력!$K262," ")," ")</f>
        <v xml:space="preserve"> </v>
      </c>
      <c r="P257" s="29" t="str">
        <f>IF(직접데이타입력!$M262=1,IF(직접데이타입력!$E262="15",직접데이타입력!$K262," ")," ")</f>
        <v xml:space="preserve"> </v>
      </c>
      <c r="Q257" s="29" t="str">
        <f>IF(직접데이타입력!$M262=1,IF(직접데이타입력!$E262="16",직접데이타입력!$K262," ")," ")</f>
        <v xml:space="preserve"> </v>
      </c>
      <c r="R257" s="29" t="str">
        <f>IF(직접데이타입력!$M262=1,IF(직접데이타입력!$E262="17",직접데이타입력!$K262," ")," ")</f>
        <v xml:space="preserve"> </v>
      </c>
      <c r="S257" s="29" t="str">
        <f>IF(직접데이타입력!$M262=1,IF(직접데이타입력!$E262="18",직접데이타입력!$K262," ")," ")</f>
        <v xml:space="preserve"> </v>
      </c>
      <c r="T257" s="29" t="str">
        <f>IF(직접데이타입력!$M262=1,IF(직접데이타입력!$E262="19",직접데이타입력!$K262," ")," ")</f>
        <v xml:space="preserve"> </v>
      </c>
    </row>
    <row r="258" spans="1:20" ht="11.25" customHeight="1">
      <c r="A258" s="29">
        <f t="shared" si="3"/>
        <v>257</v>
      </c>
      <c r="B258" s="29" t="str">
        <f>IF(직접데이타입력!$M263=1,IF(직접데이타입력!$E263="1",직접데이타입력!$K263," ")," ")</f>
        <v xml:space="preserve"> </v>
      </c>
      <c r="C258" s="29" t="str">
        <f>IF(직접데이타입력!$M263=1,IF(직접데이타입력!$E263="2",직접데이타입력!$K263," ")," ")</f>
        <v xml:space="preserve"> </v>
      </c>
      <c r="D258" s="29" t="str">
        <f>IF(직접데이타입력!$M263=1,IF(직접데이타입력!$E263="3",직접데이타입력!$K263," ")," ")</f>
        <v xml:space="preserve"> </v>
      </c>
      <c r="E258" s="29" t="str">
        <f>IF(직접데이타입력!$M263=1,IF(직접데이타입력!$E263="4",직접데이타입력!$K263," ")," ")</f>
        <v xml:space="preserve"> </v>
      </c>
      <c r="F258" s="29" t="str">
        <f>IF(직접데이타입력!$M263=1,IF(직접데이타입력!$E263="5",직접데이타입력!$K263," ")," ")</f>
        <v xml:space="preserve"> </v>
      </c>
      <c r="G258" s="29" t="str">
        <f>IF(직접데이타입력!$M263=1,IF(직접데이타입력!$E263="6",직접데이타입력!$K263," ")," ")</f>
        <v xml:space="preserve"> </v>
      </c>
      <c r="H258" s="29" t="str">
        <f>IF(직접데이타입력!$M263=1,IF(직접데이타입력!$E263="7",직접데이타입력!$K263," ")," ")</f>
        <v xml:space="preserve"> </v>
      </c>
      <c r="I258" s="29" t="str">
        <f>IF(직접데이타입력!$M263=1,IF(직접데이타입력!$E263="8",직접데이타입력!$K263," ")," ")</f>
        <v xml:space="preserve"> </v>
      </c>
      <c r="J258" s="29" t="str">
        <f>IF(직접데이타입력!$M263=1,IF(직접데이타입력!$E263="9",직접데이타입력!$K263," ")," ")</f>
        <v xml:space="preserve"> </v>
      </c>
      <c r="K258" s="29" t="str">
        <f>IF(직접데이타입력!$M263=1,IF(직접데이타입력!$E263="10",직접데이타입력!$K263," ")," ")</f>
        <v xml:space="preserve"> </v>
      </c>
      <c r="L258" s="29" t="str">
        <f>IF(직접데이타입력!$M263=1,IF(직접데이타입력!$E263="11",직접데이타입력!$K263," ")," ")</f>
        <v xml:space="preserve"> </v>
      </c>
      <c r="M258" s="29" t="str">
        <f>IF(직접데이타입력!$M263=1,IF(직접데이타입력!$E263="12",직접데이타입력!$K263," ")," ")</f>
        <v xml:space="preserve"> </v>
      </c>
      <c r="N258" s="29" t="str">
        <f>IF(직접데이타입력!$M263=1,IF(직접데이타입력!$E263="13",직접데이타입력!$K263," ")," ")</f>
        <v xml:space="preserve"> </v>
      </c>
      <c r="O258" s="29" t="str">
        <f>IF(직접데이타입력!$M263=1,IF(직접데이타입력!$E263="14",직접데이타입력!$K263," ")," ")</f>
        <v xml:space="preserve"> </v>
      </c>
      <c r="P258" s="29" t="str">
        <f>IF(직접데이타입력!$M263=1,IF(직접데이타입력!$E263="15",직접데이타입력!$K263," ")," ")</f>
        <v xml:space="preserve"> </v>
      </c>
      <c r="Q258" s="29" t="str">
        <f>IF(직접데이타입력!$M263=1,IF(직접데이타입력!$E263="16",직접데이타입력!$K263," ")," ")</f>
        <v xml:space="preserve"> </v>
      </c>
      <c r="R258" s="29" t="str">
        <f>IF(직접데이타입력!$M263=1,IF(직접데이타입력!$E263="17",직접데이타입력!$K263," ")," ")</f>
        <v xml:space="preserve"> </v>
      </c>
      <c r="S258" s="29" t="str">
        <f>IF(직접데이타입력!$M263=1,IF(직접데이타입력!$E263="18",직접데이타입력!$K263," ")," ")</f>
        <v xml:space="preserve"> </v>
      </c>
      <c r="T258" s="29" t="str">
        <f>IF(직접데이타입력!$M263=1,IF(직접데이타입력!$E263="19",직접데이타입력!$K263," ")," ")</f>
        <v xml:space="preserve"> </v>
      </c>
    </row>
    <row r="259" spans="1:20" ht="11.25" customHeight="1">
      <c r="A259" s="29">
        <f t="shared" ref="A259:A322" si="4">ROW()-1</f>
        <v>258</v>
      </c>
      <c r="B259" s="29" t="str">
        <f>IF(직접데이타입력!$M264=1,IF(직접데이타입력!$E264="1",직접데이타입력!$K264," ")," ")</f>
        <v xml:space="preserve"> </v>
      </c>
      <c r="C259" s="29" t="str">
        <f>IF(직접데이타입력!$M264=1,IF(직접데이타입력!$E264="2",직접데이타입력!$K264," ")," ")</f>
        <v xml:space="preserve"> </v>
      </c>
      <c r="D259" s="29" t="str">
        <f>IF(직접데이타입력!$M264=1,IF(직접데이타입력!$E264="3",직접데이타입력!$K264," ")," ")</f>
        <v xml:space="preserve"> </v>
      </c>
      <c r="E259" s="29" t="str">
        <f>IF(직접데이타입력!$M264=1,IF(직접데이타입력!$E264="4",직접데이타입력!$K264," ")," ")</f>
        <v xml:space="preserve"> </v>
      </c>
      <c r="F259" s="29" t="str">
        <f>IF(직접데이타입력!$M264=1,IF(직접데이타입력!$E264="5",직접데이타입력!$K264," ")," ")</f>
        <v xml:space="preserve"> </v>
      </c>
      <c r="G259" s="29" t="str">
        <f>IF(직접데이타입력!$M264=1,IF(직접데이타입력!$E264="6",직접데이타입력!$K264," ")," ")</f>
        <v xml:space="preserve"> </v>
      </c>
      <c r="H259" s="29" t="str">
        <f>IF(직접데이타입력!$M264=1,IF(직접데이타입력!$E264="7",직접데이타입력!$K264," ")," ")</f>
        <v xml:space="preserve"> </v>
      </c>
      <c r="I259" s="29" t="str">
        <f>IF(직접데이타입력!$M264=1,IF(직접데이타입력!$E264="8",직접데이타입력!$K264," ")," ")</f>
        <v xml:space="preserve"> </v>
      </c>
      <c r="J259" s="29" t="str">
        <f>IF(직접데이타입력!$M264=1,IF(직접데이타입력!$E264="9",직접데이타입력!$K264," ")," ")</f>
        <v xml:space="preserve"> </v>
      </c>
      <c r="K259" s="29" t="str">
        <f>IF(직접데이타입력!$M264=1,IF(직접데이타입력!$E264="10",직접데이타입력!$K264," ")," ")</f>
        <v xml:space="preserve"> </v>
      </c>
      <c r="L259" s="29" t="str">
        <f>IF(직접데이타입력!$M264=1,IF(직접데이타입력!$E264="11",직접데이타입력!$K264," ")," ")</f>
        <v xml:space="preserve"> </v>
      </c>
      <c r="M259" s="29" t="str">
        <f>IF(직접데이타입력!$M264=1,IF(직접데이타입력!$E264="12",직접데이타입력!$K264," ")," ")</f>
        <v xml:space="preserve"> </v>
      </c>
      <c r="N259" s="29" t="str">
        <f>IF(직접데이타입력!$M264=1,IF(직접데이타입력!$E264="13",직접데이타입력!$K264," ")," ")</f>
        <v xml:space="preserve"> </v>
      </c>
      <c r="O259" s="29" t="str">
        <f>IF(직접데이타입력!$M264=1,IF(직접데이타입력!$E264="14",직접데이타입력!$K264," ")," ")</f>
        <v xml:space="preserve"> </v>
      </c>
      <c r="P259" s="29" t="str">
        <f>IF(직접데이타입력!$M264=1,IF(직접데이타입력!$E264="15",직접데이타입력!$K264," ")," ")</f>
        <v xml:space="preserve"> </v>
      </c>
      <c r="Q259" s="29" t="str">
        <f>IF(직접데이타입력!$M264=1,IF(직접데이타입력!$E264="16",직접데이타입력!$K264," ")," ")</f>
        <v xml:space="preserve"> </v>
      </c>
      <c r="R259" s="29" t="str">
        <f>IF(직접데이타입력!$M264=1,IF(직접데이타입력!$E264="17",직접데이타입력!$K264," ")," ")</f>
        <v xml:space="preserve"> </v>
      </c>
      <c r="S259" s="29" t="str">
        <f>IF(직접데이타입력!$M264=1,IF(직접데이타입력!$E264="18",직접데이타입력!$K264," ")," ")</f>
        <v xml:space="preserve"> </v>
      </c>
      <c r="T259" s="29" t="str">
        <f>IF(직접데이타입력!$M264=1,IF(직접데이타입력!$E264="19",직접데이타입력!$K264," ")," ")</f>
        <v xml:space="preserve"> </v>
      </c>
    </row>
    <row r="260" spans="1:20" ht="11.25" customHeight="1">
      <c r="A260" s="29">
        <f t="shared" si="4"/>
        <v>259</v>
      </c>
      <c r="B260" s="29" t="str">
        <f>IF(직접데이타입력!$M265=1,IF(직접데이타입력!$E265="1",직접데이타입력!$K265," ")," ")</f>
        <v xml:space="preserve"> </v>
      </c>
      <c r="C260" s="29" t="str">
        <f>IF(직접데이타입력!$M265=1,IF(직접데이타입력!$E265="2",직접데이타입력!$K265," ")," ")</f>
        <v xml:space="preserve"> </v>
      </c>
      <c r="D260" s="29" t="str">
        <f>IF(직접데이타입력!$M265=1,IF(직접데이타입력!$E265="3",직접데이타입력!$K265," ")," ")</f>
        <v xml:space="preserve"> </v>
      </c>
      <c r="E260" s="29" t="str">
        <f>IF(직접데이타입력!$M265=1,IF(직접데이타입력!$E265="4",직접데이타입력!$K265," ")," ")</f>
        <v xml:space="preserve"> </v>
      </c>
      <c r="F260" s="29" t="str">
        <f>IF(직접데이타입력!$M265=1,IF(직접데이타입력!$E265="5",직접데이타입력!$K265," ")," ")</f>
        <v xml:space="preserve"> </v>
      </c>
      <c r="G260" s="29" t="str">
        <f>IF(직접데이타입력!$M265=1,IF(직접데이타입력!$E265="6",직접데이타입력!$K265," ")," ")</f>
        <v xml:space="preserve"> </v>
      </c>
      <c r="H260" s="29" t="str">
        <f>IF(직접데이타입력!$M265=1,IF(직접데이타입력!$E265="7",직접데이타입력!$K265," ")," ")</f>
        <v xml:space="preserve"> </v>
      </c>
      <c r="I260" s="29" t="str">
        <f>IF(직접데이타입력!$M265=1,IF(직접데이타입력!$E265="8",직접데이타입력!$K265," ")," ")</f>
        <v xml:space="preserve"> </v>
      </c>
      <c r="J260" s="29" t="str">
        <f>IF(직접데이타입력!$M265=1,IF(직접데이타입력!$E265="9",직접데이타입력!$K265," ")," ")</f>
        <v xml:space="preserve"> </v>
      </c>
      <c r="K260" s="29" t="str">
        <f>IF(직접데이타입력!$M265=1,IF(직접데이타입력!$E265="10",직접데이타입력!$K265," ")," ")</f>
        <v xml:space="preserve"> </v>
      </c>
      <c r="L260" s="29" t="str">
        <f>IF(직접데이타입력!$M265=1,IF(직접데이타입력!$E265="11",직접데이타입력!$K265," ")," ")</f>
        <v xml:space="preserve"> </v>
      </c>
      <c r="M260" s="29" t="str">
        <f>IF(직접데이타입력!$M265=1,IF(직접데이타입력!$E265="12",직접데이타입력!$K265," ")," ")</f>
        <v xml:space="preserve"> </v>
      </c>
      <c r="N260" s="29" t="str">
        <f>IF(직접데이타입력!$M265=1,IF(직접데이타입력!$E265="13",직접데이타입력!$K265," ")," ")</f>
        <v xml:space="preserve"> </v>
      </c>
      <c r="O260" s="29" t="str">
        <f>IF(직접데이타입력!$M265=1,IF(직접데이타입력!$E265="14",직접데이타입력!$K265," ")," ")</f>
        <v xml:space="preserve"> </v>
      </c>
      <c r="P260" s="29" t="str">
        <f>IF(직접데이타입력!$M265=1,IF(직접데이타입력!$E265="15",직접데이타입력!$K265," ")," ")</f>
        <v xml:space="preserve"> </v>
      </c>
      <c r="Q260" s="29" t="str">
        <f>IF(직접데이타입력!$M265=1,IF(직접데이타입력!$E265="16",직접데이타입력!$K265," ")," ")</f>
        <v xml:space="preserve"> </v>
      </c>
      <c r="R260" s="29" t="str">
        <f>IF(직접데이타입력!$M265=1,IF(직접데이타입력!$E265="17",직접데이타입력!$K265," ")," ")</f>
        <v xml:space="preserve"> </v>
      </c>
      <c r="S260" s="29" t="str">
        <f>IF(직접데이타입력!$M265=1,IF(직접데이타입력!$E265="18",직접데이타입력!$K265," ")," ")</f>
        <v xml:space="preserve"> </v>
      </c>
      <c r="T260" s="29" t="str">
        <f>IF(직접데이타입력!$M265=1,IF(직접데이타입력!$E265="19",직접데이타입력!$K265," ")," ")</f>
        <v xml:space="preserve"> </v>
      </c>
    </row>
    <row r="261" spans="1:20" ht="11.25" customHeight="1">
      <c r="A261" s="29">
        <f t="shared" si="4"/>
        <v>260</v>
      </c>
      <c r="B261" s="29" t="str">
        <f>IF(직접데이타입력!$M266=1,IF(직접데이타입력!$E266="1",직접데이타입력!$K266," ")," ")</f>
        <v xml:space="preserve"> </v>
      </c>
      <c r="C261" s="29" t="str">
        <f>IF(직접데이타입력!$M266=1,IF(직접데이타입력!$E266="2",직접데이타입력!$K266," ")," ")</f>
        <v xml:space="preserve"> </v>
      </c>
      <c r="D261" s="29" t="str">
        <f>IF(직접데이타입력!$M266=1,IF(직접데이타입력!$E266="3",직접데이타입력!$K266," ")," ")</f>
        <v xml:space="preserve"> </v>
      </c>
      <c r="E261" s="29" t="str">
        <f>IF(직접데이타입력!$M266=1,IF(직접데이타입력!$E266="4",직접데이타입력!$K266," ")," ")</f>
        <v xml:space="preserve"> </v>
      </c>
      <c r="F261" s="29" t="str">
        <f>IF(직접데이타입력!$M266=1,IF(직접데이타입력!$E266="5",직접데이타입력!$K266," ")," ")</f>
        <v xml:space="preserve"> </v>
      </c>
      <c r="G261" s="29" t="str">
        <f>IF(직접데이타입력!$M266=1,IF(직접데이타입력!$E266="6",직접데이타입력!$K266," ")," ")</f>
        <v xml:space="preserve"> </v>
      </c>
      <c r="H261" s="29" t="str">
        <f>IF(직접데이타입력!$M266=1,IF(직접데이타입력!$E266="7",직접데이타입력!$K266," ")," ")</f>
        <v xml:space="preserve"> </v>
      </c>
      <c r="I261" s="29" t="str">
        <f>IF(직접데이타입력!$M266=1,IF(직접데이타입력!$E266="8",직접데이타입력!$K266," ")," ")</f>
        <v xml:space="preserve"> </v>
      </c>
      <c r="J261" s="29" t="str">
        <f>IF(직접데이타입력!$M266=1,IF(직접데이타입력!$E266="9",직접데이타입력!$K266," ")," ")</f>
        <v xml:space="preserve"> </v>
      </c>
      <c r="K261" s="29" t="str">
        <f>IF(직접데이타입력!$M266=1,IF(직접데이타입력!$E266="10",직접데이타입력!$K266," ")," ")</f>
        <v xml:space="preserve"> </v>
      </c>
      <c r="L261" s="29" t="str">
        <f>IF(직접데이타입력!$M266=1,IF(직접데이타입력!$E266="11",직접데이타입력!$K266," ")," ")</f>
        <v xml:space="preserve"> </v>
      </c>
      <c r="M261" s="29" t="str">
        <f>IF(직접데이타입력!$M266=1,IF(직접데이타입력!$E266="12",직접데이타입력!$K266," ")," ")</f>
        <v xml:space="preserve"> </v>
      </c>
      <c r="N261" s="29" t="str">
        <f>IF(직접데이타입력!$M266=1,IF(직접데이타입력!$E266="13",직접데이타입력!$K266," ")," ")</f>
        <v xml:space="preserve"> </v>
      </c>
      <c r="O261" s="29" t="str">
        <f>IF(직접데이타입력!$M266=1,IF(직접데이타입력!$E266="14",직접데이타입력!$K266," ")," ")</f>
        <v xml:space="preserve"> </v>
      </c>
      <c r="P261" s="29" t="str">
        <f>IF(직접데이타입력!$M266=1,IF(직접데이타입력!$E266="15",직접데이타입력!$K266," ")," ")</f>
        <v xml:space="preserve"> </v>
      </c>
      <c r="Q261" s="29" t="str">
        <f>IF(직접데이타입력!$M266=1,IF(직접데이타입력!$E266="16",직접데이타입력!$K266," ")," ")</f>
        <v xml:space="preserve"> </v>
      </c>
      <c r="R261" s="29" t="str">
        <f>IF(직접데이타입력!$M266=1,IF(직접데이타입력!$E266="17",직접데이타입력!$K266," ")," ")</f>
        <v xml:space="preserve"> </v>
      </c>
      <c r="S261" s="29" t="str">
        <f>IF(직접데이타입력!$M266=1,IF(직접데이타입력!$E266="18",직접데이타입력!$K266," ")," ")</f>
        <v xml:space="preserve"> </v>
      </c>
      <c r="T261" s="29" t="str">
        <f>IF(직접데이타입력!$M266=1,IF(직접데이타입력!$E266="19",직접데이타입력!$K266," ")," ")</f>
        <v xml:space="preserve"> </v>
      </c>
    </row>
    <row r="262" spans="1:20" ht="11.25" customHeight="1">
      <c r="A262" s="29">
        <f t="shared" si="4"/>
        <v>261</v>
      </c>
      <c r="B262" s="29" t="str">
        <f>IF(직접데이타입력!$M267=1,IF(직접데이타입력!$E267="1",직접데이타입력!$K267," ")," ")</f>
        <v xml:space="preserve"> </v>
      </c>
      <c r="C262" s="29" t="str">
        <f>IF(직접데이타입력!$M267=1,IF(직접데이타입력!$E267="2",직접데이타입력!$K267," ")," ")</f>
        <v xml:space="preserve"> </v>
      </c>
      <c r="D262" s="29" t="str">
        <f>IF(직접데이타입력!$M267=1,IF(직접데이타입력!$E267="3",직접데이타입력!$K267," ")," ")</f>
        <v xml:space="preserve"> </v>
      </c>
      <c r="E262" s="29" t="str">
        <f>IF(직접데이타입력!$M267=1,IF(직접데이타입력!$E267="4",직접데이타입력!$K267," ")," ")</f>
        <v xml:space="preserve"> </v>
      </c>
      <c r="F262" s="29" t="str">
        <f>IF(직접데이타입력!$M267=1,IF(직접데이타입력!$E267="5",직접데이타입력!$K267," ")," ")</f>
        <v xml:space="preserve"> </v>
      </c>
      <c r="G262" s="29" t="str">
        <f>IF(직접데이타입력!$M267=1,IF(직접데이타입력!$E267="6",직접데이타입력!$K267," ")," ")</f>
        <v xml:space="preserve"> </v>
      </c>
      <c r="H262" s="29" t="str">
        <f>IF(직접데이타입력!$M267=1,IF(직접데이타입력!$E267="7",직접데이타입력!$K267," ")," ")</f>
        <v xml:space="preserve"> </v>
      </c>
      <c r="I262" s="29" t="str">
        <f>IF(직접데이타입력!$M267=1,IF(직접데이타입력!$E267="8",직접데이타입력!$K267," ")," ")</f>
        <v xml:space="preserve"> </v>
      </c>
      <c r="J262" s="29" t="str">
        <f>IF(직접데이타입력!$M267=1,IF(직접데이타입력!$E267="9",직접데이타입력!$K267," ")," ")</f>
        <v xml:space="preserve"> </v>
      </c>
      <c r="K262" s="29" t="str">
        <f>IF(직접데이타입력!$M267=1,IF(직접데이타입력!$E267="10",직접데이타입력!$K267," ")," ")</f>
        <v xml:space="preserve"> </v>
      </c>
      <c r="L262" s="29" t="str">
        <f>IF(직접데이타입력!$M267=1,IF(직접데이타입력!$E267="11",직접데이타입력!$K267," ")," ")</f>
        <v xml:space="preserve"> </v>
      </c>
      <c r="M262" s="29" t="str">
        <f>IF(직접데이타입력!$M267=1,IF(직접데이타입력!$E267="12",직접데이타입력!$K267," ")," ")</f>
        <v xml:space="preserve"> </v>
      </c>
      <c r="N262" s="29" t="str">
        <f>IF(직접데이타입력!$M267=1,IF(직접데이타입력!$E267="13",직접데이타입력!$K267," ")," ")</f>
        <v xml:space="preserve"> </v>
      </c>
      <c r="O262" s="29" t="str">
        <f>IF(직접데이타입력!$M267=1,IF(직접데이타입력!$E267="14",직접데이타입력!$K267," ")," ")</f>
        <v xml:space="preserve"> </v>
      </c>
      <c r="P262" s="29" t="str">
        <f>IF(직접데이타입력!$M267=1,IF(직접데이타입력!$E267="15",직접데이타입력!$K267," ")," ")</f>
        <v xml:space="preserve"> </v>
      </c>
      <c r="Q262" s="29" t="str">
        <f>IF(직접데이타입력!$M267=1,IF(직접데이타입력!$E267="16",직접데이타입력!$K267," ")," ")</f>
        <v xml:space="preserve"> </v>
      </c>
      <c r="R262" s="29" t="str">
        <f>IF(직접데이타입력!$M267=1,IF(직접데이타입력!$E267="17",직접데이타입력!$K267," ")," ")</f>
        <v xml:space="preserve"> </v>
      </c>
      <c r="S262" s="29" t="str">
        <f>IF(직접데이타입력!$M267=1,IF(직접데이타입력!$E267="18",직접데이타입력!$K267," ")," ")</f>
        <v xml:space="preserve"> </v>
      </c>
      <c r="T262" s="29" t="str">
        <f>IF(직접데이타입력!$M267=1,IF(직접데이타입력!$E267="19",직접데이타입력!$K267," ")," ")</f>
        <v xml:space="preserve"> </v>
      </c>
    </row>
    <row r="263" spans="1:20" ht="11.25" customHeight="1">
      <c r="A263" s="29">
        <f t="shared" si="4"/>
        <v>262</v>
      </c>
      <c r="B263" s="29" t="str">
        <f>IF(직접데이타입력!$M268=1,IF(직접데이타입력!$E268="1",직접데이타입력!$K268," ")," ")</f>
        <v xml:space="preserve"> </v>
      </c>
      <c r="C263" s="29" t="str">
        <f>IF(직접데이타입력!$M268=1,IF(직접데이타입력!$E268="2",직접데이타입력!$K268," ")," ")</f>
        <v xml:space="preserve"> </v>
      </c>
      <c r="D263" s="29" t="str">
        <f>IF(직접데이타입력!$M268=1,IF(직접데이타입력!$E268="3",직접데이타입력!$K268," ")," ")</f>
        <v xml:space="preserve"> </v>
      </c>
      <c r="E263" s="29" t="str">
        <f>IF(직접데이타입력!$M268=1,IF(직접데이타입력!$E268="4",직접데이타입력!$K268," ")," ")</f>
        <v xml:space="preserve"> </v>
      </c>
      <c r="F263" s="29" t="str">
        <f>IF(직접데이타입력!$M268=1,IF(직접데이타입력!$E268="5",직접데이타입력!$K268," ")," ")</f>
        <v xml:space="preserve"> </v>
      </c>
      <c r="G263" s="29" t="str">
        <f>IF(직접데이타입력!$M268=1,IF(직접데이타입력!$E268="6",직접데이타입력!$K268," ")," ")</f>
        <v xml:space="preserve"> </v>
      </c>
      <c r="H263" s="29" t="str">
        <f>IF(직접데이타입력!$M268=1,IF(직접데이타입력!$E268="7",직접데이타입력!$K268," ")," ")</f>
        <v xml:space="preserve"> </v>
      </c>
      <c r="I263" s="29" t="str">
        <f>IF(직접데이타입력!$M268=1,IF(직접데이타입력!$E268="8",직접데이타입력!$K268," ")," ")</f>
        <v xml:space="preserve"> </v>
      </c>
      <c r="J263" s="29" t="str">
        <f>IF(직접데이타입력!$M268=1,IF(직접데이타입력!$E268="9",직접데이타입력!$K268," ")," ")</f>
        <v xml:space="preserve"> </v>
      </c>
      <c r="K263" s="29" t="str">
        <f>IF(직접데이타입력!$M268=1,IF(직접데이타입력!$E268="10",직접데이타입력!$K268," ")," ")</f>
        <v xml:space="preserve"> </v>
      </c>
      <c r="L263" s="29" t="str">
        <f>IF(직접데이타입력!$M268=1,IF(직접데이타입력!$E268="11",직접데이타입력!$K268," ")," ")</f>
        <v xml:space="preserve"> </v>
      </c>
      <c r="M263" s="29" t="str">
        <f>IF(직접데이타입력!$M268=1,IF(직접데이타입력!$E268="12",직접데이타입력!$K268," ")," ")</f>
        <v xml:space="preserve"> </v>
      </c>
      <c r="N263" s="29" t="str">
        <f>IF(직접데이타입력!$M268=1,IF(직접데이타입력!$E268="13",직접데이타입력!$K268," ")," ")</f>
        <v xml:space="preserve"> </v>
      </c>
      <c r="O263" s="29" t="str">
        <f>IF(직접데이타입력!$M268=1,IF(직접데이타입력!$E268="14",직접데이타입력!$K268," ")," ")</f>
        <v xml:space="preserve"> </v>
      </c>
      <c r="P263" s="29" t="str">
        <f>IF(직접데이타입력!$M268=1,IF(직접데이타입력!$E268="15",직접데이타입력!$K268," ")," ")</f>
        <v xml:space="preserve"> </v>
      </c>
      <c r="Q263" s="29" t="str">
        <f>IF(직접데이타입력!$M268=1,IF(직접데이타입력!$E268="16",직접데이타입력!$K268," ")," ")</f>
        <v xml:space="preserve"> </v>
      </c>
      <c r="R263" s="29" t="str">
        <f>IF(직접데이타입력!$M268=1,IF(직접데이타입력!$E268="17",직접데이타입력!$K268," ")," ")</f>
        <v xml:space="preserve"> </v>
      </c>
      <c r="S263" s="29" t="str">
        <f>IF(직접데이타입력!$M268=1,IF(직접데이타입력!$E268="18",직접데이타입력!$K268," ")," ")</f>
        <v xml:space="preserve"> </v>
      </c>
      <c r="T263" s="29" t="str">
        <f>IF(직접데이타입력!$M268=1,IF(직접데이타입력!$E268="19",직접데이타입력!$K268," ")," ")</f>
        <v xml:space="preserve"> </v>
      </c>
    </row>
    <row r="264" spans="1:20" ht="11.25" customHeight="1">
      <c r="A264" s="29">
        <f t="shared" si="4"/>
        <v>263</v>
      </c>
      <c r="B264" s="29" t="str">
        <f>IF(직접데이타입력!$M269=1,IF(직접데이타입력!$E269="1",직접데이타입력!$K269," ")," ")</f>
        <v xml:space="preserve"> </v>
      </c>
      <c r="C264" s="29" t="str">
        <f>IF(직접데이타입력!$M269=1,IF(직접데이타입력!$E269="2",직접데이타입력!$K269," ")," ")</f>
        <v xml:space="preserve"> </v>
      </c>
      <c r="D264" s="29" t="str">
        <f>IF(직접데이타입력!$M269=1,IF(직접데이타입력!$E269="3",직접데이타입력!$K269," ")," ")</f>
        <v xml:space="preserve"> </v>
      </c>
      <c r="E264" s="29" t="str">
        <f>IF(직접데이타입력!$M269=1,IF(직접데이타입력!$E269="4",직접데이타입력!$K269," ")," ")</f>
        <v xml:space="preserve"> </v>
      </c>
      <c r="F264" s="29" t="str">
        <f>IF(직접데이타입력!$M269=1,IF(직접데이타입력!$E269="5",직접데이타입력!$K269," ")," ")</f>
        <v xml:space="preserve"> </v>
      </c>
      <c r="G264" s="29" t="str">
        <f>IF(직접데이타입력!$M269=1,IF(직접데이타입력!$E269="6",직접데이타입력!$K269," ")," ")</f>
        <v xml:space="preserve"> </v>
      </c>
      <c r="H264" s="29" t="str">
        <f>IF(직접데이타입력!$M269=1,IF(직접데이타입력!$E269="7",직접데이타입력!$K269," ")," ")</f>
        <v xml:space="preserve"> </v>
      </c>
      <c r="I264" s="29" t="str">
        <f>IF(직접데이타입력!$M269=1,IF(직접데이타입력!$E269="8",직접데이타입력!$K269," ")," ")</f>
        <v xml:space="preserve"> </v>
      </c>
      <c r="J264" s="29" t="str">
        <f>IF(직접데이타입력!$M269=1,IF(직접데이타입력!$E269="9",직접데이타입력!$K269," ")," ")</f>
        <v xml:space="preserve"> </v>
      </c>
      <c r="K264" s="29" t="str">
        <f>IF(직접데이타입력!$M269=1,IF(직접데이타입력!$E269="10",직접데이타입력!$K269," ")," ")</f>
        <v xml:space="preserve"> </v>
      </c>
      <c r="L264" s="29" t="str">
        <f>IF(직접데이타입력!$M269=1,IF(직접데이타입력!$E269="11",직접데이타입력!$K269," ")," ")</f>
        <v xml:space="preserve"> </v>
      </c>
      <c r="M264" s="29" t="str">
        <f>IF(직접데이타입력!$M269=1,IF(직접데이타입력!$E269="12",직접데이타입력!$K269," ")," ")</f>
        <v xml:space="preserve"> </v>
      </c>
      <c r="N264" s="29" t="str">
        <f>IF(직접데이타입력!$M269=1,IF(직접데이타입력!$E269="13",직접데이타입력!$K269," ")," ")</f>
        <v xml:space="preserve"> </v>
      </c>
      <c r="O264" s="29" t="str">
        <f>IF(직접데이타입력!$M269=1,IF(직접데이타입력!$E269="14",직접데이타입력!$K269," ")," ")</f>
        <v xml:space="preserve"> </v>
      </c>
      <c r="P264" s="29" t="str">
        <f>IF(직접데이타입력!$M269=1,IF(직접데이타입력!$E269="15",직접데이타입력!$K269," ")," ")</f>
        <v xml:space="preserve"> </v>
      </c>
      <c r="Q264" s="29" t="str">
        <f>IF(직접데이타입력!$M269=1,IF(직접데이타입력!$E269="16",직접데이타입력!$K269," ")," ")</f>
        <v xml:space="preserve"> </v>
      </c>
      <c r="R264" s="29" t="str">
        <f>IF(직접데이타입력!$M269=1,IF(직접데이타입력!$E269="17",직접데이타입력!$K269," ")," ")</f>
        <v xml:space="preserve"> </v>
      </c>
      <c r="S264" s="29" t="str">
        <f>IF(직접데이타입력!$M269=1,IF(직접데이타입력!$E269="18",직접데이타입력!$K269," ")," ")</f>
        <v xml:space="preserve"> </v>
      </c>
      <c r="T264" s="29" t="str">
        <f>IF(직접데이타입력!$M269=1,IF(직접데이타입력!$E269="19",직접데이타입력!$K269," ")," ")</f>
        <v xml:space="preserve"> </v>
      </c>
    </row>
    <row r="265" spans="1:20" ht="11.25" customHeight="1">
      <c r="A265" s="29">
        <f t="shared" si="4"/>
        <v>264</v>
      </c>
      <c r="B265" s="29" t="str">
        <f>IF(직접데이타입력!$M270=1,IF(직접데이타입력!$E270="1",직접데이타입력!$K270," ")," ")</f>
        <v xml:space="preserve"> </v>
      </c>
      <c r="C265" s="29" t="str">
        <f>IF(직접데이타입력!$M270=1,IF(직접데이타입력!$E270="2",직접데이타입력!$K270," ")," ")</f>
        <v xml:space="preserve"> </v>
      </c>
      <c r="D265" s="29" t="str">
        <f>IF(직접데이타입력!$M270=1,IF(직접데이타입력!$E270="3",직접데이타입력!$K270," ")," ")</f>
        <v xml:space="preserve"> </v>
      </c>
      <c r="E265" s="29" t="str">
        <f>IF(직접데이타입력!$M270=1,IF(직접데이타입력!$E270="4",직접데이타입력!$K270," ")," ")</f>
        <v xml:space="preserve"> </v>
      </c>
      <c r="F265" s="29" t="str">
        <f>IF(직접데이타입력!$M270=1,IF(직접데이타입력!$E270="5",직접데이타입력!$K270," ")," ")</f>
        <v xml:space="preserve"> </v>
      </c>
      <c r="G265" s="29" t="str">
        <f>IF(직접데이타입력!$M270=1,IF(직접데이타입력!$E270="6",직접데이타입력!$K270," ")," ")</f>
        <v xml:space="preserve"> </v>
      </c>
      <c r="H265" s="29" t="str">
        <f>IF(직접데이타입력!$M270=1,IF(직접데이타입력!$E270="7",직접데이타입력!$K270," ")," ")</f>
        <v xml:space="preserve"> </v>
      </c>
      <c r="I265" s="29" t="str">
        <f>IF(직접데이타입력!$M270=1,IF(직접데이타입력!$E270="8",직접데이타입력!$K270," ")," ")</f>
        <v xml:space="preserve"> </v>
      </c>
      <c r="J265" s="29" t="str">
        <f>IF(직접데이타입력!$M270=1,IF(직접데이타입력!$E270="9",직접데이타입력!$K270," ")," ")</f>
        <v xml:space="preserve"> </v>
      </c>
      <c r="K265" s="29" t="str">
        <f>IF(직접데이타입력!$M270=1,IF(직접데이타입력!$E270="10",직접데이타입력!$K270," ")," ")</f>
        <v xml:space="preserve"> </v>
      </c>
      <c r="L265" s="29" t="str">
        <f>IF(직접데이타입력!$M270=1,IF(직접데이타입력!$E270="11",직접데이타입력!$K270," ")," ")</f>
        <v xml:space="preserve"> </v>
      </c>
      <c r="M265" s="29" t="str">
        <f>IF(직접데이타입력!$M270=1,IF(직접데이타입력!$E270="12",직접데이타입력!$K270," ")," ")</f>
        <v xml:space="preserve"> </v>
      </c>
      <c r="N265" s="29" t="str">
        <f>IF(직접데이타입력!$M270=1,IF(직접데이타입력!$E270="13",직접데이타입력!$K270," ")," ")</f>
        <v xml:space="preserve"> </v>
      </c>
      <c r="O265" s="29" t="str">
        <f>IF(직접데이타입력!$M270=1,IF(직접데이타입력!$E270="14",직접데이타입력!$K270," ")," ")</f>
        <v xml:space="preserve"> </v>
      </c>
      <c r="P265" s="29" t="str">
        <f>IF(직접데이타입력!$M270=1,IF(직접데이타입력!$E270="15",직접데이타입력!$K270," ")," ")</f>
        <v xml:space="preserve"> </v>
      </c>
      <c r="Q265" s="29" t="str">
        <f>IF(직접데이타입력!$M270=1,IF(직접데이타입력!$E270="16",직접데이타입력!$K270," ")," ")</f>
        <v xml:space="preserve"> </v>
      </c>
      <c r="R265" s="29" t="str">
        <f>IF(직접데이타입력!$M270=1,IF(직접데이타입력!$E270="17",직접데이타입력!$K270," ")," ")</f>
        <v xml:space="preserve"> </v>
      </c>
      <c r="S265" s="29" t="str">
        <f>IF(직접데이타입력!$M270=1,IF(직접데이타입력!$E270="18",직접데이타입력!$K270," ")," ")</f>
        <v xml:space="preserve"> </v>
      </c>
      <c r="T265" s="29" t="str">
        <f>IF(직접데이타입력!$M270=1,IF(직접데이타입력!$E270="19",직접데이타입력!$K270," ")," ")</f>
        <v xml:space="preserve"> </v>
      </c>
    </row>
    <row r="266" spans="1:20" ht="11.25" customHeight="1">
      <c r="A266" s="29">
        <f t="shared" si="4"/>
        <v>265</v>
      </c>
      <c r="B266" s="29" t="str">
        <f>IF(직접데이타입력!$M271=1,IF(직접데이타입력!$E271="1",직접데이타입력!$K271," ")," ")</f>
        <v xml:space="preserve"> </v>
      </c>
      <c r="C266" s="29" t="str">
        <f>IF(직접데이타입력!$M271=1,IF(직접데이타입력!$E271="2",직접데이타입력!$K271," ")," ")</f>
        <v xml:space="preserve"> </v>
      </c>
      <c r="D266" s="29" t="str">
        <f>IF(직접데이타입력!$M271=1,IF(직접데이타입력!$E271="3",직접데이타입력!$K271," ")," ")</f>
        <v xml:space="preserve"> </v>
      </c>
      <c r="E266" s="29" t="str">
        <f>IF(직접데이타입력!$M271=1,IF(직접데이타입력!$E271="4",직접데이타입력!$K271," ")," ")</f>
        <v xml:space="preserve"> </v>
      </c>
      <c r="F266" s="29" t="str">
        <f>IF(직접데이타입력!$M271=1,IF(직접데이타입력!$E271="5",직접데이타입력!$K271," ")," ")</f>
        <v xml:space="preserve"> </v>
      </c>
      <c r="G266" s="29" t="str">
        <f>IF(직접데이타입력!$M271=1,IF(직접데이타입력!$E271="6",직접데이타입력!$K271," ")," ")</f>
        <v xml:space="preserve"> </v>
      </c>
      <c r="H266" s="29" t="str">
        <f>IF(직접데이타입력!$M271=1,IF(직접데이타입력!$E271="7",직접데이타입력!$K271," ")," ")</f>
        <v xml:space="preserve"> </v>
      </c>
      <c r="I266" s="29" t="str">
        <f>IF(직접데이타입력!$M271=1,IF(직접데이타입력!$E271="8",직접데이타입력!$K271," ")," ")</f>
        <v xml:space="preserve"> </v>
      </c>
      <c r="J266" s="29" t="str">
        <f>IF(직접데이타입력!$M271=1,IF(직접데이타입력!$E271="9",직접데이타입력!$K271," ")," ")</f>
        <v xml:space="preserve"> </v>
      </c>
      <c r="K266" s="29" t="str">
        <f>IF(직접데이타입력!$M271=1,IF(직접데이타입력!$E271="10",직접데이타입력!$K271," ")," ")</f>
        <v xml:space="preserve"> </v>
      </c>
      <c r="L266" s="29" t="str">
        <f>IF(직접데이타입력!$M271=1,IF(직접데이타입력!$E271="11",직접데이타입력!$K271," ")," ")</f>
        <v xml:space="preserve"> </v>
      </c>
      <c r="M266" s="29" t="str">
        <f>IF(직접데이타입력!$M271=1,IF(직접데이타입력!$E271="12",직접데이타입력!$K271," ")," ")</f>
        <v xml:space="preserve"> </v>
      </c>
      <c r="N266" s="29" t="str">
        <f>IF(직접데이타입력!$M271=1,IF(직접데이타입력!$E271="13",직접데이타입력!$K271," ")," ")</f>
        <v xml:space="preserve"> </v>
      </c>
      <c r="O266" s="29" t="str">
        <f>IF(직접데이타입력!$M271=1,IF(직접데이타입력!$E271="14",직접데이타입력!$K271," ")," ")</f>
        <v xml:space="preserve"> </v>
      </c>
      <c r="P266" s="29" t="str">
        <f>IF(직접데이타입력!$M271=1,IF(직접데이타입력!$E271="15",직접데이타입력!$K271," ")," ")</f>
        <v xml:space="preserve"> </v>
      </c>
      <c r="Q266" s="29" t="str">
        <f>IF(직접데이타입력!$M271=1,IF(직접데이타입력!$E271="16",직접데이타입력!$K271," ")," ")</f>
        <v xml:space="preserve"> </v>
      </c>
      <c r="R266" s="29" t="str">
        <f>IF(직접데이타입력!$M271=1,IF(직접데이타입력!$E271="17",직접데이타입력!$K271," ")," ")</f>
        <v xml:space="preserve"> </v>
      </c>
      <c r="S266" s="29" t="str">
        <f>IF(직접데이타입력!$M271=1,IF(직접데이타입력!$E271="18",직접데이타입력!$K271," ")," ")</f>
        <v xml:space="preserve"> </v>
      </c>
      <c r="T266" s="29" t="str">
        <f>IF(직접데이타입력!$M271=1,IF(직접데이타입력!$E271="19",직접데이타입력!$K271," ")," ")</f>
        <v xml:space="preserve"> </v>
      </c>
    </row>
    <row r="267" spans="1:20" ht="11.25" customHeight="1">
      <c r="A267" s="29">
        <f t="shared" si="4"/>
        <v>266</v>
      </c>
      <c r="B267" s="29" t="str">
        <f>IF(직접데이타입력!$M272=1,IF(직접데이타입력!$E272="1",직접데이타입력!$K272," ")," ")</f>
        <v xml:space="preserve"> </v>
      </c>
      <c r="C267" s="29" t="str">
        <f>IF(직접데이타입력!$M272=1,IF(직접데이타입력!$E272="2",직접데이타입력!$K272," ")," ")</f>
        <v xml:space="preserve"> </v>
      </c>
      <c r="D267" s="29" t="str">
        <f>IF(직접데이타입력!$M272=1,IF(직접데이타입력!$E272="3",직접데이타입력!$K272," ")," ")</f>
        <v xml:space="preserve"> </v>
      </c>
      <c r="E267" s="29" t="str">
        <f>IF(직접데이타입력!$M272=1,IF(직접데이타입력!$E272="4",직접데이타입력!$K272," ")," ")</f>
        <v xml:space="preserve"> </v>
      </c>
      <c r="F267" s="29" t="str">
        <f>IF(직접데이타입력!$M272=1,IF(직접데이타입력!$E272="5",직접데이타입력!$K272," ")," ")</f>
        <v xml:space="preserve"> </v>
      </c>
      <c r="G267" s="29" t="str">
        <f>IF(직접데이타입력!$M272=1,IF(직접데이타입력!$E272="6",직접데이타입력!$K272," ")," ")</f>
        <v xml:space="preserve"> </v>
      </c>
      <c r="H267" s="29" t="str">
        <f>IF(직접데이타입력!$M272=1,IF(직접데이타입력!$E272="7",직접데이타입력!$K272," ")," ")</f>
        <v xml:space="preserve"> </v>
      </c>
      <c r="I267" s="29" t="str">
        <f>IF(직접데이타입력!$M272=1,IF(직접데이타입력!$E272="8",직접데이타입력!$K272," ")," ")</f>
        <v xml:space="preserve"> </v>
      </c>
      <c r="J267" s="29" t="str">
        <f>IF(직접데이타입력!$M272=1,IF(직접데이타입력!$E272="9",직접데이타입력!$K272," ")," ")</f>
        <v xml:space="preserve"> </v>
      </c>
      <c r="K267" s="29" t="str">
        <f>IF(직접데이타입력!$M272=1,IF(직접데이타입력!$E272="10",직접데이타입력!$K272," ")," ")</f>
        <v xml:space="preserve"> </v>
      </c>
      <c r="L267" s="29" t="str">
        <f>IF(직접데이타입력!$M272=1,IF(직접데이타입력!$E272="11",직접데이타입력!$K272," ")," ")</f>
        <v xml:space="preserve"> </v>
      </c>
      <c r="M267" s="29" t="str">
        <f>IF(직접데이타입력!$M272=1,IF(직접데이타입력!$E272="12",직접데이타입력!$K272," ")," ")</f>
        <v xml:space="preserve"> </v>
      </c>
      <c r="N267" s="29" t="str">
        <f>IF(직접데이타입력!$M272=1,IF(직접데이타입력!$E272="13",직접데이타입력!$K272," ")," ")</f>
        <v xml:space="preserve"> </v>
      </c>
      <c r="O267" s="29" t="str">
        <f>IF(직접데이타입력!$M272=1,IF(직접데이타입력!$E272="14",직접데이타입력!$K272," ")," ")</f>
        <v xml:space="preserve"> </v>
      </c>
      <c r="P267" s="29" t="str">
        <f>IF(직접데이타입력!$M272=1,IF(직접데이타입력!$E272="15",직접데이타입력!$K272," ")," ")</f>
        <v xml:space="preserve"> </v>
      </c>
      <c r="Q267" s="29" t="str">
        <f>IF(직접데이타입력!$M272=1,IF(직접데이타입력!$E272="16",직접데이타입력!$K272," ")," ")</f>
        <v xml:space="preserve"> </v>
      </c>
      <c r="R267" s="29" t="str">
        <f>IF(직접데이타입력!$M272=1,IF(직접데이타입력!$E272="17",직접데이타입력!$K272," ")," ")</f>
        <v xml:space="preserve"> </v>
      </c>
      <c r="S267" s="29" t="str">
        <f>IF(직접데이타입력!$M272=1,IF(직접데이타입력!$E272="18",직접데이타입력!$K272," ")," ")</f>
        <v xml:space="preserve"> </v>
      </c>
      <c r="T267" s="29" t="str">
        <f>IF(직접데이타입력!$M272=1,IF(직접데이타입력!$E272="19",직접데이타입력!$K272," ")," ")</f>
        <v xml:space="preserve"> </v>
      </c>
    </row>
    <row r="268" spans="1:20" ht="11.25" customHeight="1">
      <c r="A268" s="29">
        <f t="shared" si="4"/>
        <v>267</v>
      </c>
      <c r="B268" s="29" t="str">
        <f>IF(직접데이타입력!$M273=1,IF(직접데이타입력!$E273="1",직접데이타입력!$K273," ")," ")</f>
        <v xml:space="preserve"> </v>
      </c>
      <c r="C268" s="29" t="str">
        <f>IF(직접데이타입력!$M273=1,IF(직접데이타입력!$E273="2",직접데이타입력!$K273," ")," ")</f>
        <v xml:space="preserve"> </v>
      </c>
      <c r="D268" s="29" t="str">
        <f>IF(직접데이타입력!$M273=1,IF(직접데이타입력!$E273="3",직접데이타입력!$K273," ")," ")</f>
        <v xml:space="preserve"> </v>
      </c>
      <c r="E268" s="29" t="str">
        <f>IF(직접데이타입력!$M273=1,IF(직접데이타입력!$E273="4",직접데이타입력!$K273," ")," ")</f>
        <v xml:space="preserve"> </v>
      </c>
      <c r="F268" s="29" t="str">
        <f>IF(직접데이타입력!$M273=1,IF(직접데이타입력!$E273="5",직접데이타입력!$K273," ")," ")</f>
        <v xml:space="preserve"> </v>
      </c>
      <c r="G268" s="29" t="str">
        <f>IF(직접데이타입력!$M273=1,IF(직접데이타입력!$E273="6",직접데이타입력!$K273," ")," ")</f>
        <v xml:space="preserve"> </v>
      </c>
      <c r="H268" s="29" t="str">
        <f>IF(직접데이타입력!$M273=1,IF(직접데이타입력!$E273="7",직접데이타입력!$K273," ")," ")</f>
        <v xml:space="preserve"> </v>
      </c>
      <c r="I268" s="29" t="str">
        <f>IF(직접데이타입력!$M273=1,IF(직접데이타입력!$E273="8",직접데이타입력!$K273," ")," ")</f>
        <v xml:space="preserve"> </v>
      </c>
      <c r="J268" s="29" t="str">
        <f>IF(직접데이타입력!$M273=1,IF(직접데이타입력!$E273="9",직접데이타입력!$K273," ")," ")</f>
        <v xml:space="preserve"> </v>
      </c>
      <c r="K268" s="29" t="str">
        <f>IF(직접데이타입력!$M273=1,IF(직접데이타입력!$E273="10",직접데이타입력!$K273," ")," ")</f>
        <v xml:space="preserve"> </v>
      </c>
      <c r="L268" s="29" t="str">
        <f>IF(직접데이타입력!$M273=1,IF(직접데이타입력!$E273="11",직접데이타입력!$K273," ")," ")</f>
        <v xml:space="preserve"> </v>
      </c>
      <c r="M268" s="29" t="str">
        <f>IF(직접데이타입력!$M273=1,IF(직접데이타입력!$E273="12",직접데이타입력!$K273," ")," ")</f>
        <v xml:space="preserve"> </v>
      </c>
      <c r="N268" s="29" t="str">
        <f>IF(직접데이타입력!$M273=1,IF(직접데이타입력!$E273="13",직접데이타입력!$K273," ")," ")</f>
        <v xml:space="preserve"> </v>
      </c>
      <c r="O268" s="29" t="str">
        <f>IF(직접데이타입력!$M273=1,IF(직접데이타입력!$E273="14",직접데이타입력!$K273," ")," ")</f>
        <v xml:space="preserve"> </v>
      </c>
      <c r="P268" s="29" t="str">
        <f>IF(직접데이타입력!$M273=1,IF(직접데이타입력!$E273="15",직접데이타입력!$K273," ")," ")</f>
        <v xml:space="preserve"> </v>
      </c>
      <c r="Q268" s="29" t="str">
        <f>IF(직접데이타입력!$M273=1,IF(직접데이타입력!$E273="16",직접데이타입력!$K273," ")," ")</f>
        <v xml:space="preserve"> </v>
      </c>
      <c r="R268" s="29" t="str">
        <f>IF(직접데이타입력!$M273=1,IF(직접데이타입력!$E273="17",직접데이타입력!$K273," ")," ")</f>
        <v xml:space="preserve"> </v>
      </c>
      <c r="S268" s="29" t="str">
        <f>IF(직접데이타입력!$M273=1,IF(직접데이타입력!$E273="18",직접데이타입력!$K273," ")," ")</f>
        <v xml:space="preserve"> </v>
      </c>
      <c r="T268" s="29" t="str">
        <f>IF(직접데이타입력!$M273=1,IF(직접데이타입력!$E273="19",직접데이타입력!$K273," ")," ")</f>
        <v xml:space="preserve"> </v>
      </c>
    </row>
    <row r="269" spans="1:20" ht="11.25" customHeight="1">
      <c r="A269" s="29">
        <f t="shared" si="4"/>
        <v>268</v>
      </c>
      <c r="B269" s="29" t="str">
        <f>IF(직접데이타입력!$M274=1,IF(직접데이타입력!$E274="1",직접데이타입력!$K274," ")," ")</f>
        <v xml:space="preserve"> </v>
      </c>
      <c r="C269" s="29" t="str">
        <f>IF(직접데이타입력!$M274=1,IF(직접데이타입력!$E274="2",직접데이타입력!$K274," ")," ")</f>
        <v xml:space="preserve"> </v>
      </c>
      <c r="D269" s="29" t="str">
        <f>IF(직접데이타입력!$M274=1,IF(직접데이타입력!$E274="3",직접데이타입력!$K274," ")," ")</f>
        <v xml:space="preserve"> </v>
      </c>
      <c r="E269" s="29" t="str">
        <f>IF(직접데이타입력!$M274=1,IF(직접데이타입력!$E274="4",직접데이타입력!$K274," ")," ")</f>
        <v xml:space="preserve"> </v>
      </c>
      <c r="F269" s="29" t="str">
        <f>IF(직접데이타입력!$M274=1,IF(직접데이타입력!$E274="5",직접데이타입력!$K274," ")," ")</f>
        <v xml:space="preserve"> </v>
      </c>
      <c r="G269" s="29" t="str">
        <f>IF(직접데이타입력!$M274=1,IF(직접데이타입력!$E274="6",직접데이타입력!$K274," ")," ")</f>
        <v xml:space="preserve"> </v>
      </c>
      <c r="H269" s="29" t="str">
        <f>IF(직접데이타입력!$M274=1,IF(직접데이타입력!$E274="7",직접데이타입력!$K274," ")," ")</f>
        <v xml:space="preserve"> </v>
      </c>
      <c r="I269" s="29" t="str">
        <f>IF(직접데이타입력!$M274=1,IF(직접데이타입력!$E274="8",직접데이타입력!$K274," ")," ")</f>
        <v xml:space="preserve"> </v>
      </c>
      <c r="J269" s="29" t="str">
        <f>IF(직접데이타입력!$M274=1,IF(직접데이타입력!$E274="9",직접데이타입력!$K274," ")," ")</f>
        <v xml:space="preserve"> </v>
      </c>
      <c r="K269" s="29" t="str">
        <f>IF(직접데이타입력!$M274=1,IF(직접데이타입력!$E274="10",직접데이타입력!$K274," ")," ")</f>
        <v xml:space="preserve"> </v>
      </c>
      <c r="L269" s="29" t="str">
        <f>IF(직접데이타입력!$M274=1,IF(직접데이타입력!$E274="11",직접데이타입력!$K274," ")," ")</f>
        <v xml:space="preserve"> </v>
      </c>
      <c r="M269" s="29" t="str">
        <f>IF(직접데이타입력!$M274=1,IF(직접데이타입력!$E274="12",직접데이타입력!$K274," ")," ")</f>
        <v xml:space="preserve"> </v>
      </c>
      <c r="N269" s="29" t="str">
        <f>IF(직접데이타입력!$M274=1,IF(직접데이타입력!$E274="13",직접데이타입력!$K274," ")," ")</f>
        <v xml:space="preserve"> </v>
      </c>
      <c r="O269" s="29" t="str">
        <f>IF(직접데이타입력!$M274=1,IF(직접데이타입력!$E274="14",직접데이타입력!$K274," ")," ")</f>
        <v xml:space="preserve"> </v>
      </c>
      <c r="P269" s="29" t="str">
        <f>IF(직접데이타입력!$M274=1,IF(직접데이타입력!$E274="15",직접데이타입력!$K274," ")," ")</f>
        <v xml:space="preserve"> </v>
      </c>
      <c r="Q269" s="29" t="str">
        <f>IF(직접데이타입력!$M274=1,IF(직접데이타입력!$E274="16",직접데이타입력!$K274," ")," ")</f>
        <v xml:space="preserve"> </v>
      </c>
      <c r="R269" s="29" t="str">
        <f>IF(직접데이타입력!$M274=1,IF(직접데이타입력!$E274="17",직접데이타입력!$K274," ")," ")</f>
        <v xml:space="preserve"> </v>
      </c>
      <c r="S269" s="29" t="str">
        <f>IF(직접데이타입력!$M274=1,IF(직접데이타입력!$E274="18",직접데이타입력!$K274," ")," ")</f>
        <v xml:space="preserve"> </v>
      </c>
      <c r="T269" s="29" t="str">
        <f>IF(직접데이타입력!$M274=1,IF(직접데이타입력!$E274="19",직접데이타입력!$K274," ")," ")</f>
        <v xml:space="preserve"> </v>
      </c>
    </row>
    <row r="270" spans="1:20" ht="11.25" customHeight="1">
      <c r="A270" s="29">
        <f t="shared" si="4"/>
        <v>269</v>
      </c>
      <c r="B270" s="29" t="str">
        <f>IF(직접데이타입력!$M275=1,IF(직접데이타입력!$E275="1",직접데이타입력!$K275," ")," ")</f>
        <v xml:space="preserve"> </v>
      </c>
      <c r="C270" s="29" t="str">
        <f>IF(직접데이타입력!$M275=1,IF(직접데이타입력!$E275="2",직접데이타입력!$K275," ")," ")</f>
        <v xml:space="preserve"> </v>
      </c>
      <c r="D270" s="29" t="str">
        <f>IF(직접데이타입력!$M275=1,IF(직접데이타입력!$E275="3",직접데이타입력!$K275," ")," ")</f>
        <v xml:space="preserve"> </v>
      </c>
      <c r="E270" s="29" t="str">
        <f>IF(직접데이타입력!$M275=1,IF(직접데이타입력!$E275="4",직접데이타입력!$K275," ")," ")</f>
        <v xml:space="preserve"> </v>
      </c>
      <c r="F270" s="29" t="str">
        <f>IF(직접데이타입력!$M275=1,IF(직접데이타입력!$E275="5",직접데이타입력!$K275," ")," ")</f>
        <v xml:space="preserve"> </v>
      </c>
      <c r="G270" s="29" t="str">
        <f>IF(직접데이타입력!$M275=1,IF(직접데이타입력!$E275="6",직접데이타입력!$K275," ")," ")</f>
        <v xml:space="preserve"> </v>
      </c>
      <c r="H270" s="29" t="str">
        <f>IF(직접데이타입력!$M275=1,IF(직접데이타입력!$E275="7",직접데이타입력!$K275," ")," ")</f>
        <v xml:space="preserve"> </v>
      </c>
      <c r="I270" s="29" t="str">
        <f>IF(직접데이타입력!$M275=1,IF(직접데이타입력!$E275="8",직접데이타입력!$K275," ")," ")</f>
        <v xml:space="preserve"> </v>
      </c>
      <c r="J270" s="29" t="str">
        <f>IF(직접데이타입력!$M275=1,IF(직접데이타입력!$E275="9",직접데이타입력!$K275," ")," ")</f>
        <v xml:space="preserve"> </v>
      </c>
      <c r="K270" s="29" t="str">
        <f>IF(직접데이타입력!$M275=1,IF(직접데이타입력!$E275="10",직접데이타입력!$K275," ")," ")</f>
        <v xml:space="preserve"> </v>
      </c>
      <c r="L270" s="29" t="str">
        <f>IF(직접데이타입력!$M275=1,IF(직접데이타입력!$E275="11",직접데이타입력!$K275," ")," ")</f>
        <v xml:space="preserve"> </v>
      </c>
      <c r="M270" s="29" t="str">
        <f>IF(직접데이타입력!$M275=1,IF(직접데이타입력!$E275="12",직접데이타입력!$K275," ")," ")</f>
        <v xml:space="preserve"> </v>
      </c>
      <c r="N270" s="29" t="str">
        <f>IF(직접데이타입력!$M275=1,IF(직접데이타입력!$E275="13",직접데이타입력!$K275," ")," ")</f>
        <v xml:space="preserve"> </v>
      </c>
      <c r="O270" s="29" t="str">
        <f>IF(직접데이타입력!$M275=1,IF(직접데이타입력!$E275="14",직접데이타입력!$K275," ")," ")</f>
        <v xml:space="preserve"> </v>
      </c>
      <c r="P270" s="29" t="str">
        <f>IF(직접데이타입력!$M275=1,IF(직접데이타입력!$E275="15",직접데이타입력!$K275," ")," ")</f>
        <v xml:space="preserve"> </v>
      </c>
      <c r="Q270" s="29" t="str">
        <f>IF(직접데이타입력!$M275=1,IF(직접데이타입력!$E275="16",직접데이타입력!$K275," ")," ")</f>
        <v xml:space="preserve"> </v>
      </c>
      <c r="R270" s="29" t="str">
        <f>IF(직접데이타입력!$M275=1,IF(직접데이타입력!$E275="17",직접데이타입력!$K275," ")," ")</f>
        <v xml:space="preserve"> </v>
      </c>
      <c r="S270" s="29" t="str">
        <f>IF(직접데이타입력!$M275=1,IF(직접데이타입력!$E275="18",직접데이타입력!$K275," ")," ")</f>
        <v xml:space="preserve"> </v>
      </c>
      <c r="T270" s="29" t="str">
        <f>IF(직접데이타입력!$M275=1,IF(직접데이타입력!$E275="19",직접데이타입력!$K275," ")," ")</f>
        <v xml:space="preserve"> </v>
      </c>
    </row>
    <row r="271" spans="1:20" ht="11.25" customHeight="1">
      <c r="A271" s="29">
        <f t="shared" si="4"/>
        <v>270</v>
      </c>
      <c r="B271" s="29" t="str">
        <f>IF(직접데이타입력!$M276=1,IF(직접데이타입력!$E276="1",직접데이타입력!$K276," ")," ")</f>
        <v xml:space="preserve"> </v>
      </c>
      <c r="C271" s="29" t="str">
        <f>IF(직접데이타입력!$M276=1,IF(직접데이타입력!$E276="2",직접데이타입력!$K276," ")," ")</f>
        <v xml:space="preserve"> </v>
      </c>
      <c r="D271" s="29" t="str">
        <f>IF(직접데이타입력!$M276=1,IF(직접데이타입력!$E276="3",직접데이타입력!$K276," ")," ")</f>
        <v xml:space="preserve"> </v>
      </c>
      <c r="E271" s="29" t="str">
        <f>IF(직접데이타입력!$M276=1,IF(직접데이타입력!$E276="4",직접데이타입력!$K276," ")," ")</f>
        <v xml:space="preserve"> </v>
      </c>
      <c r="F271" s="29" t="str">
        <f>IF(직접데이타입력!$M276=1,IF(직접데이타입력!$E276="5",직접데이타입력!$K276," ")," ")</f>
        <v xml:space="preserve"> </v>
      </c>
      <c r="G271" s="29" t="str">
        <f>IF(직접데이타입력!$M276=1,IF(직접데이타입력!$E276="6",직접데이타입력!$K276," ")," ")</f>
        <v xml:space="preserve"> </v>
      </c>
      <c r="H271" s="29" t="str">
        <f>IF(직접데이타입력!$M276=1,IF(직접데이타입력!$E276="7",직접데이타입력!$K276," ")," ")</f>
        <v xml:space="preserve"> </v>
      </c>
      <c r="I271" s="29" t="str">
        <f>IF(직접데이타입력!$M276=1,IF(직접데이타입력!$E276="8",직접데이타입력!$K276," ")," ")</f>
        <v xml:space="preserve"> </v>
      </c>
      <c r="J271" s="29" t="str">
        <f>IF(직접데이타입력!$M276=1,IF(직접데이타입력!$E276="9",직접데이타입력!$K276," ")," ")</f>
        <v xml:space="preserve"> </v>
      </c>
      <c r="K271" s="29" t="str">
        <f>IF(직접데이타입력!$M276=1,IF(직접데이타입력!$E276="10",직접데이타입력!$K276," ")," ")</f>
        <v xml:space="preserve"> </v>
      </c>
      <c r="L271" s="29" t="str">
        <f>IF(직접데이타입력!$M276=1,IF(직접데이타입력!$E276="11",직접데이타입력!$K276," ")," ")</f>
        <v xml:space="preserve"> </v>
      </c>
      <c r="M271" s="29" t="str">
        <f>IF(직접데이타입력!$M276=1,IF(직접데이타입력!$E276="12",직접데이타입력!$K276," ")," ")</f>
        <v xml:space="preserve"> </v>
      </c>
      <c r="N271" s="29" t="str">
        <f>IF(직접데이타입력!$M276=1,IF(직접데이타입력!$E276="13",직접데이타입력!$K276," ")," ")</f>
        <v xml:space="preserve"> </v>
      </c>
      <c r="O271" s="29" t="str">
        <f>IF(직접데이타입력!$M276=1,IF(직접데이타입력!$E276="14",직접데이타입력!$K276," ")," ")</f>
        <v xml:space="preserve"> </v>
      </c>
      <c r="P271" s="29" t="str">
        <f>IF(직접데이타입력!$M276=1,IF(직접데이타입력!$E276="15",직접데이타입력!$K276," ")," ")</f>
        <v xml:space="preserve"> </v>
      </c>
      <c r="Q271" s="29" t="str">
        <f>IF(직접데이타입력!$M276=1,IF(직접데이타입력!$E276="16",직접데이타입력!$K276," ")," ")</f>
        <v xml:space="preserve"> </v>
      </c>
      <c r="R271" s="29" t="str">
        <f>IF(직접데이타입력!$M276=1,IF(직접데이타입력!$E276="17",직접데이타입력!$K276," ")," ")</f>
        <v xml:space="preserve"> </v>
      </c>
      <c r="S271" s="29" t="str">
        <f>IF(직접데이타입력!$M276=1,IF(직접데이타입력!$E276="18",직접데이타입력!$K276," ")," ")</f>
        <v xml:space="preserve"> </v>
      </c>
      <c r="T271" s="29" t="str">
        <f>IF(직접데이타입력!$M276=1,IF(직접데이타입력!$E276="19",직접데이타입력!$K276," ")," ")</f>
        <v xml:space="preserve"> </v>
      </c>
    </row>
    <row r="272" spans="1:20" ht="11.25" customHeight="1">
      <c r="A272" s="29">
        <f t="shared" si="4"/>
        <v>271</v>
      </c>
      <c r="B272" s="29" t="str">
        <f>IF(직접데이타입력!$M277=1,IF(직접데이타입력!$E277="1",직접데이타입력!$K277," ")," ")</f>
        <v xml:space="preserve"> </v>
      </c>
      <c r="C272" s="29" t="str">
        <f>IF(직접데이타입력!$M277=1,IF(직접데이타입력!$E277="2",직접데이타입력!$K277," ")," ")</f>
        <v xml:space="preserve"> </v>
      </c>
      <c r="D272" s="29" t="str">
        <f>IF(직접데이타입력!$M277=1,IF(직접데이타입력!$E277="3",직접데이타입력!$K277," ")," ")</f>
        <v xml:space="preserve"> </v>
      </c>
      <c r="E272" s="29" t="str">
        <f>IF(직접데이타입력!$M277=1,IF(직접데이타입력!$E277="4",직접데이타입력!$K277," ")," ")</f>
        <v xml:space="preserve"> </v>
      </c>
      <c r="F272" s="29" t="str">
        <f>IF(직접데이타입력!$M277=1,IF(직접데이타입력!$E277="5",직접데이타입력!$K277," ")," ")</f>
        <v xml:space="preserve"> </v>
      </c>
      <c r="G272" s="29" t="str">
        <f>IF(직접데이타입력!$M277=1,IF(직접데이타입력!$E277="6",직접데이타입력!$K277," ")," ")</f>
        <v xml:space="preserve"> </v>
      </c>
      <c r="H272" s="29" t="str">
        <f>IF(직접데이타입력!$M277=1,IF(직접데이타입력!$E277="7",직접데이타입력!$K277," ")," ")</f>
        <v xml:space="preserve"> </v>
      </c>
      <c r="I272" s="29" t="str">
        <f>IF(직접데이타입력!$M277=1,IF(직접데이타입력!$E277="8",직접데이타입력!$K277," ")," ")</f>
        <v xml:space="preserve"> </v>
      </c>
      <c r="J272" s="29" t="str">
        <f>IF(직접데이타입력!$M277=1,IF(직접데이타입력!$E277="9",직접데이타입력!$K277," ")," ")</f>
        <v xml:space="preserve"> </v>
      </c>
      <c r="K272" s="29" t="str">
        <f>IF(직접데이타입력!$M277=1,IF(직접데이타입력!$E277="10",직접데이타입력!$K277," ")," ")</f>
        <v xml:space="preserve"> </v>
      </c>
      <c r="L272" s="29" t="str">
        <f>IF(직접데이타입력!$M277=1,IF(직접데이타입력!$E277="11",직접데이타입력!$K277," ")," ")</f>
        <v xml:space="preserve"> </v>
      </c>
      <c r="M272" s="29" t="str">
        <f>IF(직접데이타입력!$M277=1,IF(직접데이타입력!$E277="12",직접데이타입력!$K277," ")," ")</f>
        <v xml:space="preserve"> </v>
      </c>
      <c r="N272" s="29" t="str">
        <f>IF(직접데이타입력!$M277=1,IF(직접데이타입력!$E277="13",직접데이타입력!$K277," ")," ")</f>
        <v xml:space="preserve"> </v>
      </c>
      <c r="O272" s="29" t="str">
        <f>IF(직접데이타입력!$M277=1,IF(직접데이타입력!$E277="14",직접데이타입력!$K277," ")," ")</f>
        <v xml:space="preserve"> </v>
      </c>
      <c r="P272" s="29" t="str">
        <f>IF(직접데이타입력!$M277=1,IF(직접데이타입력!$E277="15",직접데이타입력!$K277," ")," ")</f>
        <v xml:space="preserve"> </v>
      </c>
      <c r="Q272" s="29" t="str">
        <f>IF(직접데이타입력!$M277=1,IF(직접데이타입력!$E277="16",직접데이타입력!$K277," ")," ")</f>
        <v xml:space="preserve"> </v>
      </c>
      <c r="R272" s="29" t="str">
        <f>IF(직접데이타입력!$M277=1,IF(직접데이타입력!$E277="17",직접데이타입력!$K277," ")," ")</f>
        <v xml:space="preserve"> </v>
      </c>
      <c r="S272" s="29" t="str">
        <f>IF(직접데이타입력!$M277=1,IF(직접데이타입력!$E277="18",직접데이타입력!$K277," ")," ")</f>
        <v xml:space="preserve"> </v>
      </c>
      <c r="T272" s="29" t="str">
        <f>IF(직접데이타입력!$M277=1,IF(직접데이타입력!$E277="19",직접데이타입력!$K277," ")," ")</f>
        <v xml:space="preserve"> </v>
      </c>
    </row>
    <row r="273" spans="1:20" ht="11.25" customHeight="1">
      <c r="A273" s="29">
        <f t="shared" si="4"/>
        <v>272</v>
      </c>
      <c r="B273" s="29" t="str">
        <f>IF(직접데이타입력!$M278=1,IF(직접데이타입력!$E278="1",직접데이타입력!$K278," ")," ")</f>
        <v xml:space="preserve"> </v>
      </c>
      <c r="C273" s="29" t="str">
        <f>IF(직접데이타입력!$M278=1,IF(직접데이타입력!$E278="2",직접데이타입력!$K278," ")," ")</f>
        <v xml:space="preserve"> </v>
      </c>
      <c r="D273" s="29" t="str">
        <f>IF(직접데이타입력!$M278=1,IF(직접데이타입력!$E278="3",직접데이타입력!$K278," ")," ")</f>
        <v xml:space="preserve"> </v>
      </c>
      <c r="E273" s="29" t="str">
        <f>IF(직접데이타입력!$M278=1,IF(직접데이타입력!$E278="4",직접데이타입력!$K278," ")," ")</f>
        <v xml:space="preserve"> </v>
      </c>
      <c r="F273" s="29" t="str">
        <f>IF(직접데이타입력!$M278=1,IF(직접데이타입력!$E278="5",직접데이타입력!$K278," ")," ")</f>
        <v xml:space="preserve"> </v>
      </c>
      <c r="G273" s="29" t="str">
        <f>IF(직접데이타입력!$M278=1,IF(직접데이타입력!$E278="6",직접데이타입력!$K278," ")," ")</f>
        <v xml:space="preserve"> </v>
      </c>
      <c r="H273" s="29" t="str">
        <f>IF(직접데이타입력!$M278=1,IF(직접데이타입력!$E278="7",직접데이타입력!$K278," ")," ")</f>
        <v xml:space="preserve"> </v>
      </c>
      <c r="I273" s="29" t="str">
        <f>IF(직접데이타입력!$M278=1,IF(직접데이타입력!$E278="8",직접데이타입력!$K278," ")," ")</f>
        <v xml:space="preserve"> </v>
      </c>
      <c r="J273" s="29" t="str">
        <f>IF(직접데이타입력!$M278=1,IF(직접데이타입력!$E278="9",직접데이타입력!$K278," ")," ")</f>
        <v xml:space="preserve"> </v>
      </c>
      <c r="K273" s="29" t="str">
        <f>IF(직접데이타입력!$M278=1,IF(직접데이타입력!$E278="10",직접데이타입력!$K278," ")," ")</f>
        <v xml:space="preserve"> </v>
      </c>
      <c r="L273" s="29" t="str">
        <f>IF(직접데이타입력!$M278=1,IF(직접데이타입력!$E278="11",직접데이타입력!$K278," ")," ")</f>
        <v xml:space="preserve"> </v>
      </c>
      <c r="M273" s="29" t="str">
        <f>IF(직접데이타입력!$M278=1,IF(직접데이타입력!$E278="12",직접데이타입력!$K278," ")," ")</f>
        <v xml:space="preserve"> </v>
      </c>
      <c r="N273" s="29" t="str">
        <f>IF(직접데이타입력!$M278=1,IF(직접데이타입력!$E278="13",직접데이타입력!$K278," ")," ")</f>
        <v xml:space="preserve"> </v>
      </c>
      <c r="O273" s="29" t="str">
        <f>IF(직접데이타입력!$M278=1,IF(직접데이타입력!$E278="14",직접데이타입력!$K278," ")," ")</f>
        <v xml:space="preserve"> </v>
      </c>
      <c r="P273" s="29" t="str">
        <f>IF(직접데이타입력!$M278=1,IF(직접데이타입력!$E278="15",직접데이타입력!$K278," ")," ")</f>
        <v xml:space="preserve"> </v>
      </c>
      <c r="Q273" s="29" t="str">
        <f>IF(직접데이타입력!$M278=1,IF(직접데이타입력!$E278="16",직접데이타입력!$K278," ")," ")</f>
        <v xml:space="preserve"> </v>
      </c>
      <c r="R273" s="29" t="str">
        <f>IF(직접데이타입력!$M278=1,IF(직접데이타입력!$E278="17",직접데이타입력!$K278," ")," ")</f>
        <v xml:space="preserve"> </v>
      </c>
      <c r="S273" s="29" t="str">
        <f>IF(직접데이타입력!$M278=1,IF(직접데이타입력!$E278="18",직접데이타입력!$K278," ")," ")</f>
        <v xml:space="preserve"> </v>
      </c>
      <c r="T273" s="29" t="str">
        <f>IF(직접데이타입력!$M278=1,IF(직접데이타입력!$E278="19",직접데이타입력!$K278," ")," ")</f>
        <v xml:space="preserve"> </v>
      </c>
    </row>
    <row r="274" spans="1:20" ht="11.25" customHeight="1">
      <c r="A274" s="29">
        <f t="shared" si="4"/>
        <v>273</v>
      </c>
      <c r="B274" s="29" t="str">
        <f>IF(직접데이타입력!$M279=1,IF(직접데이타입력!$E279="1",직접데이타입력!$K279," ")," ")</f>
        <v xml:space="preserve"> </v>
      </c>
      <c r="C274" s="29" t="str">
        <f>IF(직접데이타입력!$M279=1,IF(직접데이타입력!$E279="2",직접데이타입력!$K279," ")," ")</f>
        <v xml:space="preserve"> </v>
      </c>
      <c r="D274" s="29" t="str">
        <f>IF(직접데이타입력!$M279=1,IF(직접데이타입력!$E279="3",직접데이타입력!$K279," ")," ")</f>
        <v xml:space="preserve"> </v>
      </c>
      <c r="E274" s="29" t="str">
        <f>IF(직접데이타입력!$M279=1,IF(직접데이타입력!$E279="4",직접데이타입력!$K279," ")," ")</f>
        <v xml:space="preserve"> </v>
      </c>
      <c r="F274" s="29" t="str">
        <f>IF(직접데이타입력!$M279=1,IF(직접데이타입력!$E279="5",직접데이타입력!$K279," ")," ")</f>
        <v xml:space="preserve"> </v>
      </c>
      <c r="G274" s="29" t="str">
        <f>IF(직접데이타입력!$M279=1,IF(직접데이타입력!$E279="6",직접데이타입력!$K279," ")," ")</f>
        <v xml:space="preserve"> </v>
      </c>
      <c r="H274" s="29" t="str">
        <f>IF(직접데이타입력!$M279=1,IF(직접데이타입력!$E279="7",직접데이타입력!$K279," ")," ")</f>
        <v xml:space="preserve"> </v>
      </c>
      <c r="I274" s="29" t="str">
        <f>IF(직접데이타입력!$M279=1,IF(직접데이타입력!$E279="8",직접데이타입력!$K279," ")," ")</f>
        <v xml:space="preserve"> </v>
      </c>
      <c r="J274" s="29" t="str">
        <f>IF(직접데이타입력!$M279=1,IF(직접데이타입력!$E279="9",직접데이타입력!$K279," ")," ")</f>
        <v xml:space="preserve"> </v>
      </c>
      <c r="K274" s="29" t="str">
        <f>IF(직접데이타입력!$M279=1,IF(직접데이타입력!$E279="10",직접데이타입력!$K279," ")," ")</f>
        <v xml:space="preserve"> </v>
      </c>
      <c r="L274" s="29" t="str">
        <f>IF(직접데이타입력!$M279=1,IF(직접데이타입력!$E279="11",직접데이타입력!$K279," ")," ")</f>
        <v xml:space="preserve"> </v>
      </c>
      <c r="M274" s="29" t="str">
        <f>IF(직접데이타입력!$M279=1,IF(직접데이타입력!$E279="12",직접데이타입력!$K279," ")," ")</f>
        <v xml:space="preserve"> </v>
      </c>
      <c r="N274" s="29" t="str">
        <f>IF(직접데이타입력!$M279=1,IF(직접데이타입력!$E279="13",직접데이타입력!$K279," ")," ")</f>
        <v xml:space="preserve"> </v>
      </c>
      <c r="O274" s="29" t="str">
        <f>IF(직접데이타입력!$M279=1,IF(직접데이타입력!$E279="14",직접데이타입력!$K279," ")," ")</f>
        <v xml:space="preserve"> </v>
      </c>
      <c r="P274" s="29" t="str">
        <f>IF(직접데이타입력!$M279=1,IF(직접데이타입력!$E279="15",직접데이타입력!$K279," ")," ")</f>
        <v xml:space="preserve"> </v>
      </c>
      <c r="Q274" s="29" t="str">
        <f>IF(직접데이타입력!$M279=1,IF(직접데이타입력!$E279="16",직접데이타입력!$K279," ")," ")</f>
        <v xml:space="preserve"> </v>
      </c>
      <c r="R274" s="29" t="str">
        <f>IF(직접데이타입력!$M279=1,IF(직접데이타입력!$E279="17",직접데이타입력!$K279," ")," ")</f>
        <v xml:space="preserve"> </v>
      </c>
      <c r="S274" s="29" t="str">
        <f>IF(직접데이타입력!$M279=1,IF(직접데이타입력!$E279="18",직접데이타입력!$K279," ")," ")</f>
        <v xml:space="preserve"> </v>
      </c>
      <c r="T274" s="29" t="str">
        <f>IF(직접데이타입력!$M279=1,IF(직접데이타입력!$E279="19",직접데이타입력!$K279," ")," ")</f>
        <v xml:space="preserve"> </v>
      </c>
    </row>
    <row r="275" spans="1:20" ht="11.25" customHeight="1">
      <c r="A275" s="29">
        <f t="shared" si="4"/>
        <v>274</v>
      </c>
      <c r="B275" s="29" t="str">
        <f>IF(직접데이타입력!$M280=1,IF(직접데이타입력!$E280="1",직접데이타입력!$K280," ")," ")</f>
        <v xml:space="preserve"> </v>
      </c>
      <c r="C275" s="29" t="str">
        <f>IF(직접데이타입력!$M280=1,IF(직접데이타입력!$E280="2",직접데이타입력!$K280," ")," ")</f>
        <v xml:space="preserve"> </v>
      </c>
      <c r="D275" s="29" t="str">
        <f>IF(직접데이타입력!$M280=1,IF(직접데이타입력!$E280="3",직접데이타입력!$K280," ")," ")</f>
        <v xml:space="preserve"> </v>
      </c>
      <c r="E275" s="29" t="str">
        <f>IF(직접데이타입력!$M280=1,IF(직접데이타입력!$E280="4",직접데이타입력!$K280," ")," ")</f>
        <v xml:space="preserve"> </v>
      </c>
      <c r="F275" s="29" t="str">
        <f>IF(직접데이타입력!$M280=1,IF(직접데이타입력!$E280="5",직접데이타입력!$K280," ")," ")</f>
        <v xml:space="preserve"> </v>
      </c>
      <c r="G275" s="29" t="str">
        <f>IF(직접데이타입력!$M280=1,IF(직접데이타입력!$E280="6",직접데이타입력!$K280," ")," ")</f>
        <v xml:space="preserve"> </v>
      </c>
      <c r="H275" s="29" t="str">
        <f>IF(직접데이타입력!$M280=1,IF(직접데이타입력!$E280="7",직접데이타입력!$K280," ")," ")</f>
        <v xml:space="preserve"> </v>
      </c>
      <c r="I275" s="29" t="str">
        <f>IF(직접데이타입력!$M280=1,IF(직접데이타입력!$E280="8",직접데이타입력!$K280," ")," ")</f>
        <v xml:space="preserve"> </v>
      </c>
      <c r="J275" s="29" t="str">
        <f>IF(직접데이타입력!$M280=1,IF(직접데이타입력!$E280="9",직접데이타입력!$K280," ")," ")</f>
        <v xml:space="preserve"> </v>
      </c>
      <c r="K275" s="29" t="str">
        <f>IF(직접데이타입력!$M280=1,IF(직접데이타입력!$E280="10",직접데이타입력!$K280," ")," ")</f>
        <v xml:space="preserve"> </v>
      </c>
      <c r="L275" s="29" t="str">
        <f>IF(직접데이타입력!$M280=1,IF(직접데이타입력!$E280="11",직접데이타입력!$K280," ")," ")</f>
        <v xml:space="preserve"> </v>
      </c>
      <c r="M275" s="29" t="str">
        <f>IF(직접데이타입력!$M280=1,IF(직접데이타입력!$E280="12",직접데이타입력!$K280," ")," ")</f>
        <v xml:space="preserve"> </v>
      </c>
      <c r="N275" s="29" t="str">
        <f>IF(직접데이타입력!$M280=1,IF(직접데이타입력!$E280="13",직접데이타입력!$K280," ")," ")</f>
        <v xml:space="preserve"> </v>
      </c>
      <c r="O275" s="29" t="str">
        <f>IF(직접데이타입력!$M280=1,IF(직접데이타입력!$E280="14",직접데이타입력!$K280," ")," ")</f>
        <v xml:space="preserve"> </v>
      </c>
      <c r="P275" s="29" t="str">
        <f>IF(직접데이타입력!$M280=1,IF(직접데이타입력!$E280="15",직접데이타입력!$K280," ")," ")</f>
        <v xml:space="preserve"> </v>
      </c>
      <c r="Q275" s="29" t="str">
        <f>IF(직접데이타입력!$M280=1,IF(직접데이타입력!$E280="16",직접데이타입력!$K280," ")," ")</f>
        <v xml:space="preserve"> </v>
      </c>
      <c r="R275" s="29" t="str">
        <f>IF(직접데이타입력!$M280=1,IF(직접데이타입력!$E280="17",직접데이타입력!$K280," ")," ")</f>
        <v xml:space="preserve"> </v>
      </c>
      <c r="S275" s="29" t="str">
        <f>IF(직접데이타입력!$M280=1,IF(직접데이타입력!$E280="18",직접데이타입력!$K280," ")," ")</f>
        <v xml:space="preserve"> </v>
      </c>
      <c r="T275" s="29" t="str">
        <f>IF(직접데이타입력!$M280=1,IF(직접데이타입력!$E280="19",직접데이타입력!$K280," ")," ")</f>
        <v xml:space="preserve"> </v>
      </c>
    </row>
    <row r="276" spans="1:20" ht="11.25" customHeight="1">
      <c r="A276" s="29">
        <f t="shared" si="4"/>
        <v>275</v>
      </c>
      <c r="B276" s="29" t="str">
        <f>IF(직접데이타입력!$M281=1,IF(직접데이타입력!$E281="1",직접데이타입력!$K281," ")," ")</f>
        <v xml:space="preserve"> </v>
      </c>
      <c r="C276" s="29" t="str">
        <f>IF(직접데이타입력!$M281=1,IF(직접데이타입력!$E281="2",직접데이타입력!$K281," ")," ")</f>
        <v xml:space="preserve"> </v>
      </c>
      <c r="D276" s="29" t="str">
        <f>IF(직접데이타입력!$M281=1,IF(직접데이타입력!$E281="3",직접데이타입력!$K281," ")," ")</f>
        <v xml:space="preserve"> </v>
      </c>
      <c r="E276" s="29" t="str">
        <f>IF(직접데이타입력!$M281=1,IF(직접데이타입력!$E281="4",직접데이타입력!$K281," ")," ")</f>
        <v xml:space="preserve"> </v>
      </c>
      <c r="F276" s="29" t="str">
        <f>IF(직접데이타입력!$M281=1,IF(직접데이타입력!$E281="5",직접데이타입력!$K281," ")," ")</f>
        <v xml:space="preserve"> </v>
      </c>
      <c r="G276" s="29" t="str">
        <f>IF(직접데이타입력!$M281=1,IF(직접데이타입력!$E281="6",직접데이타입력!$K281," ")," ")</f>
        <v xml:space="preserve"> </v>
      </c>
      <c r="H276" s="29" t="str">
        <f>IF(직접데이타입력!$M281=1,IF(직접데이타입력!$E281="7",직접데이타입력!$K281," ")," ")</f>
        <v xml:space="preserve"> </v>
      </c>
      <c r="I276" s="29" t="str">
        <f>IF(직접데이타입력!$M281=1,IF(직접데이타입력!$E281="8",직접데이타입력!$K281," ")," ")</f>
        <v xml:space="preserve"> </v>
      </c>
      <c r="J276" s="29" t="str">
        <f>IF(직접데이타입력!$M281=1,IF(직접데이타입력!$E281="9",직접데이타입력!$K281," ")," ")</f>
        <v xml:space="preserve"> </v>
      </c>
      <c r="K276" s="29" t="str">
        <f>IF(직접데이타입력!$M281=1,IF(직접데이타입력!$E281="10",직접데이타입력!$K281," ")," ")</f>
        <v xml:space="preserve"> </v>
      </c>
      <c r="L276" s="29" t="str">
        <f>IF(직접데이타입력!$M281=1,IF(직접데이타입력!$E281="11",직접데이타입력!$K281," ")," ")</f>
        <v xml:space="preserve"> </v>
      </c>
      <c r="M276" s="29" t="str">
        <f>IF(직접데이타입력!$M281=1,IF(직접데이타입력!$E281="12",직접데이타입력!$K281," ")," ")</f>
        <v xml:space="preserve"> </v>
      </c>
      <c r="N276" s="29" t="str">
        <f>IF(직접데이타입력!$M281=1,IF(직접데이타입력!$E281="13",직접데이타입력!$K281," ")," ")</f>
        <v xml:space="preserve"> </v>
      </c>
      <c r="O276" s="29" t="str">
        <f>IF(직접데이타입력!$M281=1,IF(직접데이타입력!$E281="14",직접데이타입력!$K281," ")," ")</f>
        <v xml:space="preserve"> </v>
      </c>
      <c r="P276" s="29" t="str">
        <f>IF(직접데이타입력!$M281=1,IF(직접데이타입력!$E281="15",직접데이타입력!$K281," ")," ")</f>
        <v xml:space="preserve"> </v>
      </c>
      <c r="Q276" s="29" t="str">
        <f>IF(직접데이타입력!$M281=1,IF(직접데이타입력!$E281="16",직접데이타입력!$K281," ")," ")</f>
        <v xml:space="preserve"> </v>
      </c>
      <c r="R276" s="29" t="str">
        <f>IF(직접데이타입력!$M281=1,IF(직접데이타입력!$E281="17",직접데이타입력!$K281," ")," ")</f>
        <v xml:space="preserve"> </v>
      </c>
      <c r="S276" s="29" t="str">
        <f>IF(직접데이타입력!$M281=1,IF(직접데이타입력!$E281="18",직접데이타입력!$K281," ")," ")</f>
        <v xml:space="preserve"> </v>
      </c>
      <c r="T276" s="29" t="str">
        <f>IF(직접데이타입력!$M281=1,IF(직접데이타입력!$E281="19",직접데이타입력!$K281," ")," ")</f>
        <v xml:space="preserve"> </v>
      </c>
    </row>
    <row r="277" spans="1:20" ht="11.25" customHeight="1">
      <c r="A277" s="29">
        <f t="shared" si="4"/>
        <v>276</v>
      </c>
      <c r="B277" s="29" t="str">
        <f>IF(직접데이타입력!$M282=1,IF(직접데이타입력!$E282="1",직접데이타입력!$K282," ")," ")</f>
        <v xml:space="preserve"> </v>
      </c>
      <c r="C277" s="29" t="str">
        <f>IF(직접데이타입력!$M282=1,IF(직접데이타입력!$E282="2",직접데이타입력!$K282," ")," ")</f>
        <v xml:space="preserve"> </v>
      </c>
      <c r="D277" s="29" t="str">
        <f>IF(직접데이타입력!$M282=1,IF(직접데이타입력!$E282="3",직접데이타입력!$K282," ")," ")</f>
        <v xml:space="preserve"> </v>
      </c>
      <c r="E277" s="29" t="str">
        <f>IF(직접데이타입력!$M282=1,IF(직접데이타입력!$E282="4",직접데이타입력!$K282," ")," ")</f>
        <v xml:space="preserve"> </v>
      </c>
      <c r="F277" s="29" t="str">
        <f>IF(직접데이타입력!$M282=1,IF(직접데이타입력!$E282="5",직접데이타입력!$K282," ")," ")</f>
        <v xml:space="preserve"> </v>
      </c>
      <c r="G277" s="29" t="str">
        <f>IF(직접데이타입력!$M282=1,IF(직접데이타입력!$E282="6",직접데이타입력!$K282," ")," ")</f>
        <v xml:space="preserve"> </v>
      </c>
      <c r="H277" s="29" t="str">
        <f>IF(직접데이타입력!$M282=1,IF(직접데이타입력!$E282="7",직접데이타입력!$K282," ")," ")</f>
        <v xml:space="preserve"> </v>
      </c>
      <c r="I277" s="29" t="str">
        <f>IF(직접데이타입력!$M282=1,IF(직접데이타입력!$E282="8",직접데이타입력!$K282," ")," ")</f>
        <v xml:space="preserve"> </v>
      </c>
      <c r="J277" s="29" t="str">
        <f>IF(직접데이타입력!$M282=1,IF(직접데이타입력!$E282="9",직접데이타입력!$K282," ")," ")</f>
        <v xml:space="preserve"> </v>
      </c>
      <c r="K277" s="29" t="str">
        <f>IF(직접데이타입력!$M282=1,IF(직접데이타입력!$E282="10",직접데이타입력!$K282," ")," ")</f>
        <v xml:space="preserve"> </v>
      </c>
      <c r="L277" s="29" t="str">
        <f>IF(직접데이타입력!$M282=1,IF(직접데이타입력!$E282="11",직접데이타입력!$K282," ")," ")</f>
        <v xml:space="preserve"> </v>
      </c>
      <c r="M277" s="29" t="str">
        <f>IF(직접데이타입력!$M282=1,IF(직접데이타입력!$E282="12",직접데이타입력!$K282," ")," ")</f>
        <v xml:space="preserve"> </v>
      </c>
      <c r="N277" s="29" t="str">
        <f>IF(직접데이타입력!$M282=1,IF(직접데이타입력!$E282="13",직접데이타입력!$K282," ")," ")</f>
        <v xml:space="preserve"> </v>
      </c>
      <c r="O277" s="29" t="str">
        <f>IF(직접데이타입력!$M282=1,IF(직접데이타입력!$E282="14",직접데이타입력!$K282," ")," ")</f>
        <v xml:space="preserve"> </v>
      </c>
      <c r="P277" s="29" t="str">
        <f>IF(직접데이타입력!$M282=1,IF(직접데이타입력!$E282="15",직접데이타입력!$K282," ")," ")</f>
        <v xml:space="preserve"> </v>
      </c>
      <c r="Q277" s="29" t="str">
        <f>IF(직접데이타입력!$M282=1,IF(직접데이타입력!$E282="16",직접데이타입력!$K282," ")," ")</f>
        <v xml:space="preserve"> </v>
      </c>
      <c r="R277" s="29" t="str">
        <f>IF(직접데이타입력!$M282=1,IF(직접데이타입력!$E282="17",직접데이타입력!$K282," ")," ")</f>
        <v xml:space="preserve"> </v>
      </c>
      <c r="S277" s="29" t="str">
        <f>IF(직접데이타입력!$M282=1,IF(직접데이타입력!$E282="18",직접데이타입력!$K282," ")," ")</f>
        <v xml:space="preserve"> </v>
      </c>
      <c r="T277" s="29" t="str">
        <f>IF(직접데이타입력!$M282=1,IF(직접데이타입력!$E282="19",직접데이타입력!$K282," ")," ")</f>
        <v xml:space="preserve"> </v>
      </c>
    </row>
    <row r="278" spans="1:20" ht="11.25" customHeight="1">
      <c r="A278" s="29">
        <f t="shared" si="4"/>
        <v>277</v>
      </c>
      <c r="B278" s="29" t="str">
        <f>IF(직접데이타입력!$M283=1,IF(직접데이타입력!$E283="1",직접데이타입력!$K283," ")," ")</f>
        <v xml:space="preserve"> </v>
      </c>
      <c r="C278" s="29" t="str">
        <f>IF(직접데이타입력!$M283=1,IF(직접데이타입력!$E283="2",직접데이타입력!$K283," ")," ")</f>
        <v xml:space="preserve"> </v>
      </c>
      <c r="D278" s="29" t="str">
        <f>IF(직접데이타입력!$M283=1,IF(직접데이타입력!$E283="3",직접데이타입력!$K283," ")," ")</f>
        <v xml:space="preserve"> </v>
      </c>
      <c r="E278" s="29" t="str">
        <f>IF(직접데이타입력!$M283=1,IF(직접데이타입력!$E283="4",직접데이타입력!$K283," ")," ")</f>
        <v xml:space="preserve"> </v>
      </c>
      <c r="F278" s="29" t="str">
        <f>IF(직접데이타입력!$M283=1,IF(직접데이타입력!$E283="5",직접데이타입력!$K283," ")," ")</f>
        <v xml:space="preserve"> </v>
      </c>
      <c r="G278" s="29" t="str">
        <f>IF(직접데이타입력!$M283=1,IF(직접데이타입력!$E283="6",직접데이타입력!$K283," ")," ")</f>
        <v xml:space="preserve"> </v>
      </c>
      <c r="H278" s="29" t="str">
        <f>IF(직접데이타입력!$M283=1,IF(직접데이타입력!$E283="7",직접데이타입력!$K283," ")," ")</f>
        <v xml:space="preserve"> </v>
      </c>
      <c r="I278" s="29" t="str">
        <f>IF(직접데이타입력!$M283=1,IF(직접데이타입력!$E283="8",직접데이타입력!$K283," ")," ")</f>
        <v xml:space="preserve"> </v>
      </c>
      <c r="J278" s="29" t="str">
        <f>IF(직접데이타입력!$M283=1,IF(직접데이타입력!$E283="9",직접데이타입력!$K283," ")," ")</f>
        <v xml:space="preserve"> </v>
      </c>
      <c r="K278" s="29" t="str">
        <f>IF(직접데이타입력!$M283=1,IF(직접데이타입력!$E283="10",직접데이타입력!$K283," ")," ")</f>
        <v xml:space="preserve"> </v>
      </c>
      <c r="L278" s="29" t="str">
        <f>IF(직접데이타입력!$M283=1,IF(직접데이타입력!$E283="11",직접데이타입력!$K283," ")," ")</f>
        <v xml:space="preserve"> </v>
      </c>
      <c r="M278" s="29" t="str">
        <f>IF(직접데이타입력!$M283=1,IF(직접데이타입력!$E283="12",직접데이타입력!$K283," ")," ")</f>
        <v xml:space="preserve"> </v>
      </c>
      <c r="N278" s="29" t="str">
        <f>IF(직접데이타입력!$M283=1,IF(직접데이타입력!$E283="13",직접데이타입력!$K283," ")," ")</f>
        <v xml:space="preserve"> </v>
      </c>
      <c r="O278" s="29" t="str">
        <f>IF(직접데이타입력!$M283=1,IF(직접데이타입력!$E283="14",직접데이타입력!$K283," ")," ")</f>
        <v xml:space="preserve"> </v>
      </c>
      <c r="P278" s="29" t="str">
        <f>IF(직접데이타입력!$M283=1,IF(직접데이타입력!$E283="15",직접데이타입력!$K283," ")," ")</f>
        <v xml:space="preserve"> </v>
      </c>
      <c r="Q278" s="29" t="str">
        <f>IF(직접데이타입력!$M283=1,IF(직접데이타입력!$E283="16",직접데이타입력!$K283," ")," ")</f>
        <v xml:space="preserve"> </v>
      </c>
      <c r="R278" s="29" t="str">
        <f>IF(직접데이타입력!$M283=1,IF(직접데이타입력!$E283="17",직접데이타입력!$K283," ")," ")</f>
        <v xml:space="preserve"> </v>
      </c>
      <c r="S278" s="29" t="str">
        <f>IF(직접데이타입력!$M283=1,IF(직접데이타입력!$E283="18",직접데이타입력!$K283," ")," ")</f>
        <v xml:space="preserve"> </v>
      </c>
      <c r="T278" s="29" t="str">
        <f>IF(직접데이타입력!$M283=1,IF(직접데이타입력!$E283="19",직접데이타입력!$K283," ")," ")</f>
        <v xml:space="preserve"> </v>
      </c>
    </row>
    <row r="279" spans="1:20" ht="11.25" customHeight="1">
      <c r="A279" s="29">
        <f t="shared" si="4"/>
        <v>278</v>
      </c>
      <c r="B279" s="29" t="str">
        <f>IF(직접데이타입력!$M284=1,IF(직접데이타입력!$E284="1",직접데이타입력!$K284," ")," ")</f>
        <v xml:space="preserve"> </v>
      </c>
      <c r="C279" s="29" t="str">
        <f>IF(직접데이타입력!$M284=1,IF(직접데이타입력!$E284="2",직접데이타입력!$K284," ")," ")</f>
        <v xml:space="preserve"> </v>
      </c>
      <c r="D279" s="29" t="str">
        <f>IF(직접데이타입력!$M284=1,IF(직접데이타입력!$E284="3",직접데이타입력!$K284," ")," ")</f>
        <v xml:space="preserve"> </v>
      </c>
      <c r="E279" s="29" t="str">
        <f>IF(직접데이타입력!$M284=1,IF(직접데이타입력!$E284="4",직접데이타입력!$K284," ")," ")</f>
        <v xml:space="preserve"> </v>
      </c>
      <c r="F279" s="29" t="str">
        <f>IF(직접데이타입력!$M284=1,IF(직접데이타입력!$E284="5",직접데이타입력!$K284," ")," ")</f>
        <v xml:space="preserve"> </v>
      </c>
      <c r="G279" s="29" t="str">
        <f>IF(직접데이타입력!$M284=1,IF(직접데이타입력!$E284="6",직접데이타입력!$K284," ")," ")</f>
        <v xml:space="preserve"> </v>
      </c>
      <c r="H279" s="29" t="str">
        <f>IF(직접데이타입력!$M284=1,IF(직접데이타입력!$E284="7",직접데이타입력!$K284," ")," ")</f>
        <v xml:space="preserve"> </v>
      </c>
      <c r="I279" s="29" t="str">
        <f>IF(직접데이타입력!$M284=1,IF(직접데이타입력!$E284="8",직접데이타입력!$K284," ")," ")</f>
        <v xml:space="preserve"> </v>
      </c>
      <c r="J279" s="29" t="str">
        <f>IF(직접데이타입력!$M284=1,IF(직접데이타입력!$E284="9",직접데이타입력!$K284," ")," ")</f>
        <v xml:space="preserve"> </v>
      </c>
      <c r="K279" s="29" t="str">
        <f>IF(직접데이타입력!$M284=1,IF(직접데이타입력!$E284="10",직접데이타입력!$K284," ")," ")</f>
        <v xml:space="preserve"> </v>
      </c>
      <c r="L279" s="29" t="str">
        <f>IF(직접데이타입력!$M284=1,IF(직접데이타입력!$E284="11",직접데이타입력!$K284," ")," ")</f>
        <v xml:space="preserve"> </v>
      </c>
      <c r="M279" s="29" t="str">
        <f>IF(직접데이타입력!$M284=1,IF(직접데이타입력!$E284="12",직접데이타입력!$K284," ")," ")</f>
        <v xml:space="preserve"> </v>
      </c>
      <c r="N279" s="29" t="str">
        <f>IF(직접데이타입력!$M284=1,IF(직접데이타입력!$E284="13",직접데이타입력!$K284," ")," ")</f>
        <v xml:space="preserve"> </v>
      </c>
      <c r="O279" s="29" t="str">
        <f>IF(직접데이타입력!$M284=1,IF(직접데이타입력!$E284="14",직접데이타입력!$K284," ")," ")</f>
        <v xml:space="preserve"> </v>
      </c>
      <c r="P279" s="29" t="str">
        <f>IF(직접데이타입력!$M284=1,IF(직접데이타입력!$E284="15",직접데이타입력!$K284," ")," ")</f>
        <v xml:space="preserve"> </v>
      </c>
      <c r="Q279" s="29" t="str">
        <f>IF(직접데이타입력!$M284=1,IF(직접데이타입력!$E284="16",직접데이타입력!$K284," ")," ")</f>
        <v xml:space="preserve"> </v>
      </c>
      <c r="R279" s="29" t="str">
        <f>IF(직접데이타입력!$M284=1,IF(직접데이타입력!$E284="17",직접데이타입력!$K284," ")," ")</f>
        <v xml:space="preserve"> </v>
      </c>
      <c r="S279" s="29" t="str">
        <f>IF(직접데이타입력!$M284=1,IF(직접데이타입력!$E284="18",직접데이타입력!$K284," ")," ")</f>
        <v xml:space="preserve"> </v>
      </c>
      <c r="T279" s="29" t="str">
        <f>IF(직접데이타입력!$M284=1,IF(직접데이타입력!$E284="19",직접데이타입력!$K284," ")," ")</f>
        <v xml:space="preserve"> </v>
      </c>
    </row>
    <row r="280" spans="1:20" ht="11.25" customHeight="1">
      <c r="A280" s="29">
        <f t="shared" si="4"/>
        <v>279</v>
      </c>
      <c r="B280" s="29" t="str">
        <f>IF(직접데이타입력!$M285=1,IF(직접데이타입력!$E285="1",직접데이타입력!$K285," ")," ")</f>
        <v xml:space="preserve"> </v>
      </c>
      <c r="C280" s="29" t="str">
        <f>IF(직접데이타입력!$M285=1,IF(직접데이타입력!$E285="2",직접데이타입력!$K285," ")," ")</f>
        <v xml:space="preserve"> </v>
      </c>
      <c r="D280" s="29" t="str">
        <f>IF(직접데이타입력!$M285=1,IF(직접데이타입력!$E285="3",직접데이타입력!$K285," ")," ")</f>
        <v xml:space="preserve"> </v>
      </c>
      <c r="E280" s="29" t="str">
        <f>IF(직접데이타입력!$M285=1,IF(직접데이타입력!$E285="4",직접데이타입력!$K285," ")," ")</f>
        <v xml:space="preserve"> </v>
      </c>
      <c r="F280" s="29" t="str">
        <f>IF(직접데이타입력!$M285=1,IF(직접데이타입력!$E285="5",직접데이타입력!$K285," ")," ")</f>
        <v xml:space="preserve"> </v>
      </c>
      <c r="G280" s="29" t="str">
        <f>IF(직접데이타입력!$M285=1,IF(직접데이타입력!$E285="6",직접데이타입력!$K285," ")," ")</f>
        <v xml:space="preserve"> </v>
      </c>
      <c r="H280" s="29" t="str">
        <f>IF(직접데이타입력!$M285=1,IF(직접데이타입력!$E285="7",직접데이타입력!$K285," ")," ")</f>
        <v xml:space="preserve"> </v>
      </c>
      <c r="I280" s="29" t="str">
        <f>IF(직접데이타입력!$M285=1,IF(직접데이타입력!$E285="8",직접데이타입력!$K285," ")," ")</f>
        <v xml:space="preserve"> </v>
      </c>
      <c r="J280" s="29" t="str">
        <f>IF(직접데이타입력!$M285=1,IF(직접데이타입력!$E285="9",직접데이타입력!$K285," ")," ")</f>
        <v xml:space="preserve"> </v>
      </c>
      <c r="K280" s="29" t="str">
        <f>IF(직접데이타입력!$M285=1,IF(직접데이타입력!$E285="10",직접데이타입력!$K285," ")," ")</f>
        <v xml:space="preserve"> </v>
      </c>
      <c r="L280" s="29" t="str">
        <f>IF(직접데이타입력!$M285=1,IF(직접데이타입력!$E285="11",직접데이타입력!$K285," ")," ")</f>
        <v xml:space="preserve"> </v>
      </c>
      <c r="M280" s="29" t="str">
        <f>IF(직접데이타입력!$M285=1,IF(직접데이타입력!$E285="12",직접데이타입력!$K285," ")," ")</f>
        <v xml:space="preserve"> </v>
      </c>
      <c r="N280" s="29" t="str">
        <f>IF(직접데이타입력!$M285=1,IF(직접데이타입력!$E285="13",직접데이타입력!$K285," ")," ")</f>
        <v xml:space="preserve"> </v>
      </c>
      <c r="O280" s="29" t="str">
        <f>IF(직접데이타입력!$M285=1,IF(직접데이타입력!$E285="14",직접데이타입력!$K285," ")," ")</f>
        <v xml:space="preserve"> </v>
      </c>
      <c r="P280" s="29" t="str">
        <f>IF(직접데이타입력!$M285=1,IF(직접데이타입력!$E285="15",직접데이타입력!$K285," ")," ")</f>
        <v xml:space="preserve"> </v>
      </c>
      <c r="Q280" s="29" t="str">
        <f>IF(직접데이타입력!$M285=1,IF(직접데이타입력!$E285="16",직접데이타입력!$K285," ")," ")</f>
        <v xml:space="preserve"> </v>
      </c>
      <c r="R280" s="29" t="str">
        <f>IF(직접데이타입력!$M285=1,IF(직접데이타입력!$E285="17",직접데이타입력!$K285," ")," ")</f>
        <v xml:space="preserve"> </v>
      </c>
      <c r="S280" s="29" t="str">
        <f>IF(직접데이타입력!$M285=1,IF(직접데이타입력!$E285="18",직접데이타입력!$K285," ")," ")</f>
        <v xml:space="preserve"> </v>
      </c>
      <c r="T280" s="29" t="str">
        <f>IF(직접데이타입력!$M285=1,IF(직접데이타입력!$E285="19",직접데이타입력!$K285," ")," ")</f>
        <v xml:space="preserve"> </v>
      </c>
    </row>
    <row r="281" spans="1:20" ht="11.25" customHeight="1">
      <c r="A281" s="29">
        <f t="shared" si="4"/>
        <v>280</v>
      </c>
      <c r="B281" s="29" t="str">
        <f>IF(직접데이타입력!$M286=1,IF(직접데이타입력!$E286="1",직접데이타입력!$K286," ")," ")</f>
        <v xml:space="preserve"> </v>
      </c>
      <c r="C281" s="29" t="str">
        <f>IF(직접데이타입력!$M286=1,IF(직접데이타입력!$E286="2",직접데이타입력!$K286," ")," ")</f>
        <v xml:space="preserve"> </v>
      </c>
      <c r="D281" s="29" t="str">
        <f>IF(직접데이타입력!$M286=1,IF(직접데이타입력!$E286="3",직접데이타입력!$K286," ")," ")</f>
        <v xml:space="preserve"> </v>
      </c>
      <c r="E281" s="29" t="str">
        <f>IF(직접데이타입력!$M286=1,IF(직접데이타입력!$E286="4",직접데이타입력!$K286," ")," ")</f>
        <v xml:space="preserve"> </v>
      </c>
      <c r="F281" s="29" t="str">
        <f>IF(직접데이타입력!$M286=1,IF(직접데이타입력!$E286="5",직접데이타입력!$K286," ")," ")</f>
        <v xml:space="preserve"> </v>
      </c>
      <c r="G281" s="29" t="str">
        <f>IF(직접데이타입력!$M286=1,IF(직접데이타입력!$E286="6",직접데이타입력!$K286," ")," ")</f>
        <v xml:space="preserve"> </v>
      </c>
      <c r="H281" s="29" t="str">
        <f>IF(직접데이타입력!$M286=1,IF(직접데이타입력!$E286="7",직접데이타입력!$K286," ")," ")</f>
        <v xml:space="preserve"> </v>
      </c>
      <c r="I281" s="29" t="str">
        <f>IF(직접데이타입력!$M286=1,IF(직접데이타입력!$E286="8",직접데이타입력!$K286," ")," ")</f>
        <v xml:space="preserve"> </v>
      </c>
      <c r="J281" s="29" t="str">
        <f>IF(직접데이타입력!$M286=1,IF(직접데이타입력!$E286="9",직접데이타입력!$K286," ")," ")</f>
        <v xml:space="preserve"> </v>
      </c>
      <c r="K281" s="29" t="str">
        <f>IF(직접데이타입력!$M286=1,IF(직접데이타입력!$E286="10",직접데이타입력!$K286," ")," ")</f>
        <v xml:space="preserve"> </v>
      </c>
      <c r="L281" s="29" t="str">
        <f>IF(직접데이타입력!$M286=1,IF(직접데이타입력!$E286="11",직접데이타입력!$K286," ")," ")</f>
        <v xml:space="preserve"> </v>
      </c>
      <c r="M281" s="29" t="str">
        <f>IF(직접데이타입력!$M286=1,IF(직접데이타입력!$E286="12",직접데이타입력!$K286," ")," ")</f>
        <v xml:space="preserve"> </v>
      </c>
      <c r="N281" s="29" t="str">
        <f>IF(직접데이타입력!$M286=1,IF(직접데이타입력!$E286="13",직접데이타입력!$K286," ")," ")</f>
        <v xml:space="preserve"> </v>
      </c>
      <c r="O281" s="29" t="str">
        <f>IF(직접데이타입력!$M286=1,IF(직접데이타입력!$E286="14",직접데이타입력!$K286," ")," ")</f>
        <v xml:space="preserve"> </v>
      </c>
      <c r="P281" s="29" t="str">
        <f>IF(직접데이타입력!$M286=1,IF(직접데이타입력!$E286="15",직접데이타입력!$K286," ")," ")</f>
        <v xml:space="preserve"> </v>
      </c>
      <c r="Q281" s="29" t="str">
        <f>IF(직접데이타입력!$M286=1,IF(직접데이타입력!$E286="16",직접데이타입력!$K286," ")," ")</f>
        <v xml:space="preserve"> </v>
      </c>
      <c r="R281" s="29" t="str">
        <f>IF(직접데이타입력!$M286=1,IF(직접데이타입력!$E286="17",직접데이타입력!$K286," ")," ")</f>
        <v xml:space="preserve"> </v>
      </c>
      <c r="S281" s="29" t="str">
        <f>IF(직접데이타입력!$M286=1,IF(직접데이타입력!$E286="18",직접데이타입력!$K286," ")," ")</f>
        <v xml:space="preserve"> </v>
      </c>
      <c r="T281" s="29" t="str">
        <f>IF(직접데이타입력!$M286=1,IF(직접데이타입력!$E286="19",직접데이타입력!$K286," ")," ")</f>
        <v xml:space="preserve"> </v>
      </c>
    </row>
    <row r="282" spans="1:20" ht="11.25" customHeight="1">
      <c r="A282" s="29">
        <f t="shared" si="4"/>
        <v>281</v>
      </c>
      <c r="B282" s="29" t="str">
        <f>IF(직접데이타입력!$M287=1,IF(직접데이타입력!$E287="1",직접데이타입력!$K287," ")," ")</f>
        <v xml:space="preserve"> </v>
      </c>
      <c r="C282" s="29" t="str">
        <f>IF(직접데이타입력!$M287=1,IF(직접데이타입력!$E287="2",직접데이타입력!$K287," ")," ")</f>
        <v xml:space="preserve"> </v>
      </c>
      <c r="D282" s="29" t="str">
        <f>IF(직접데이타입력!$M287=1,IF(직접데이타입력!$E287="3",직접데이타입력!$K287," ")," ")</f>
        <v xml:space="preserve"> </v>
      </c>
      <c r="E282" s="29" t="str">
        <f>IF(직접데이타입력!$M287=1,IF(직접데이타입력!$E287="4",직접데이타입력!$K287," ")," ")</f>
        <v xml:space="preserve"> </v>
      </c>
      <c r="F282" s="29" t="str">
        <f>IF(직접데이타입력!$M287=1,IF(직접데이타입력!$E287="5",직접데이타입력!$K287," ")," ")</f>
        <v xml:space="preserve"> </v>
      </c>
      <c r="G282" s="29" t="str">
        <f>IF(직접데이타입력!$M287=1,IF(직접데이타입력!$E287="6",직접데이타입력!$K287," ")," ")</f>
        <v xml:space="preserve"> </v>
      </c>
      <c r="H282" s="29" t="str">
        <f>IF(직접데이타입력!$M287=1,IF(직접데이타입력!$E287="7",직접데이타입력!$K287," ")," ")</f>
        <v xml:space="preserve"> </v>
      </c>
      <c r="I282" s="29" t="str">
        <f>IF(직접데이타입력!$M287=1,IF(직접데이타입력!$E287="8",직접데이타입력!$K287," ")," ")</f>
        <v xml:space="preserve"> </v>
      </c>
      <c r="J282" s="29" t="str">
        <f>IF(직접데이타입력!$M287=1,IF(직접데이타입력!$E287="9",직접데이타입력!$K287," ")," ")</f>
        <v xml:space="preserve"> </v>
      </c>
      <c r="K282" s="29" t="str">
        <f>IF(직접데이타입력!$M287=1,IF(직접데이타입력!$E287="10",직접데이타입력!$K287," ")," ")</f>
        <v xml:space="preserve"> </v>
      </c>
      <c r="L282" s="29" t="str">
        <f>IF(직접데이타입력!$M287=1,IF(직접데이타입력!$E287="11",직접데이타입력!$K287," ")," ")</f>
        <v xml:space="preserve"> </v>
      </c>
      <c r="M282" s="29" t="str">
        <f>IF(직접데이타입력!$M287=1,IF(직접데이타입력!$E287="12",직접데이타입력!$K287," ")," ")</f>
        <v xml:space="preserve"> </v>
      </c>
      <c r="N282" s="29" t="str">
        <f>IF(직접데이타입력!$M287=1,IF(직접데이타입력!$E287="13",직접데이타입력!$K287," ")," ")</f>
        <v xml:space="preserve"> </v>
      </c>
      <c r="O282" s="29" t="str">
        <f>IF(직접데이타입력!$M287=1,IF(직접데이타입력!$E287="14",직접데이타입력!$K287," ")," ")</f>
        <v xml:space="preserve"> </v>
      </c>
      <c r="P282" s="29" t="str">
        <f>IF(직접데이타입력!$M287=1,IF(직접데이타입력!$E287="15",직접데이타입력!$K287," ")," ")</f>
        <v xml:space="preserve"> </v>
      </c>
      <c r="Q282" s="29" t="str">
        <f>IF(직접데이타입력!$M287=1,IF(직접데이타입력!$E287="16",직접데이타입력!$K287," ")," ")</f>
        <v xml:space="preserve"> </v>
      </c>
      <c r="R282" s="29" t="str">
        <f>IF(직접데이타입력!$M287=1,IF(직접데이타입력!$E287="17",직접데이타입력!$K287," ")," ")</f>
        <v xml:space="preserve"> </v>
      </c>
      <c r="S282" s="29" t="str">
        <f>IF(직접데이타입력!$M287=1,IF(직접데이타입력!$E287="18",직접데이타입력!$K287," ")," ")</f>
        <v xml:space="preserve"> </v>
      </c>
      <c r="T282" s="29" t="str">
        <f>IF(직접데이타입력!$M287=1,IF(직접데이타입력!$E287="19",직접데이타입력!$K287," ")," ")</f>
        <v xml:space="preserve"> </v>
      </c>
    </row>
    <row r="283" spans="1:20" ht="11.25" customHeight="1">
      <c r="A283" s="29">
        <f t="shared" si="4"/>
        <v>282</v>
      </c>
      <c r="B283" s="29" t="str">
        <f>IF(직접데이타입력!$M288=1,IF(직접데이타입력!$E288="1",직접데이타입력!$K288," ")," ")</f>
        <v xml:space="preserve"> </v>
      </c>
      <c r="C283" s="29" t="str">
        <f>IF(직접데이타입력!$M288=1,IF(직접데이타입력!$E288="2",직접데이타입력!$K288," ")," ")</f>
        <v xml:space="preserve"> </v>
      </c>
      <c r="D283" s="29" t="str">
        <f>IF(직접데이타입력!$M288=1,IF(직접데이타입력!$E288="3",직접데이타입력!$K288," ")," ")</f>
        <v xml:space="preserve"> </v>
      </c>
      <c r="E283" s="29" t="str">
        <f>IF(직접데이타입력!$M288=1,IF(직접데이타입력!$E288="4",직접데이타입력!$K288," ")," ")</f>
        <v xml:space="preserve"> </v>
      </c>
      <c r="F283" s="29" t="str">
        <f>IF(직접데이타입력!$M288=1,IF(직접데이타입력!$E288="5",직접데이타입력!$K288," ")," ")</f>
        <v xml:space="preserve"> </v>
      </c>
      <c r="G283" s="29" t="str">
        <f>IF(직접데이타입력!$M288=1,IF(직접데이타입력!$E288="6",직접데이타입력!$K288," ")," ")</f>
        <v xml:space="preserve"> </v>
      </c>
      <c r="H283" s="29" t="str">
        <f>IF(직접데이타입력!$M288=1,IF(직접데이타입력!$E288="7",직접데이타입력!$K288," ")," ")</f>
        <v xml:space="preserve"> </v>
      </c>
      <c r="I283" s="29" t="str">
        <f>IF(직접데이타입력!$M288=1,IF(직접데이타입력!$E288="8",직접데이타입력!$K288," ")," ")</f>
        <v xml:space="preserve"> </v>
      </c>
      <c r="J283" s="29" t="str">
        <f>IF(직접데이타입력!$M288=1,IF(직접데이타입력!$E288="9",직접데이타입력!$K288," ")," ")</f>
        <v xml:space="preserve"> </v>
      </c>
      <c r="K283" s="29" t="str">
        <f>IF(직접데이타입력!$M288=1,IF(직접데이타입력!$E288="10",직접데이타입력!$K288," ")," ")</f>
        <v xml:space="preserve"> </v>
      </c>
      <c r="L283" s="29" t="str">
        <f>IF(직접데이타입력!$M288=1,IF(직접데이타입력!$E288="11",직접데이타입력!$K288," ")," ")</f>
        <v xml:space="preserve"> </v>
      </c>
      <c r="M283" s="29" t="str">
        <f>IF(직접데이타입력!$M288=1,IF(직접데이타입력!$E288="12",직접데이타입력!$K288," ")," ")</f>
        <v xml:space="preserve"> </v>
      </c>
      <c r="N283" s="29" t="str">
        <f>IF(직접데이타입력!$M288=1,IF(직접데이타입력!$E288="13",직접데이타입력!$K288," ")," ")</f>
        <v xml:space="preserve"> </v>
      </c>
      <c r="O283" s="29" t="str">
        <f>IF(직접데이타입력!$M288=1,IF(직접데이타입력!$E288="14",직접데이타입력!$K288," ")," ")</f>
        <v xml:space="preserve"> </v>
      </c>
      <c r="P283" s="29" t="str">
        <f>IF(직접데이타입력!$M288=1,IF(직접데이타입력!$E288="15",직접데이타입력!$K288," ")," ")</f>
        <v xml:space="preserve"> </v>
      </c>
      <c r="Q283" s="29" t="str">
        <f>IF(직접데이타입력!$M288=1,IF(직접데이타입력!$E288="16",직접데이타입력!$K288," ")," ")</f>
        <v xml:space="preserve"> </v>
      </c>
      <c r="R283" s="29" t="str">
        <f>IF(직접데이타입력!$M288=1,IF(직접데이타입력!$E288="17",직접데이타입력!$K288," ")," ")</f>
        <v xml:space="preserve"> </v>
      </c>
      <c r="S283" s="29" t="str">
        <f>IF(직접데이타입력!$M288=1,IF(직접데이타입력!$E288="18",직접데이타입력!$K288," ")," ")</f>
        <v xml:space="preserve"> </v>
      </c>
      <c r="T283" s="29" t="str">
        <f>IF(직접데이타입력!$M288=1,IF(직접데이타입력!$E288="19",직접데이타입력!$K288," ")," ")</f>
        <v xml:space="preserve"> </v>
      </c>
    </row>
    <row r="284" spans="1:20" ht="11.25" customHeight="1">
      <c r="A284" s="29">
        <f t="shared" si="4"/>
        <v>283</v>
      </c>
      <c r="B284" s="29" t="str">
        <f>IF(직접데이타입력!$M289=1,IF(직접데이타입력!$E289="1",직접데이타입력!$K289," ")," ")</f>
        <v xml:space="preserve"> </v>
      </c>
      <c r="C284" s="29" t="str">
        <f>IF(직접데이타입력!$M289=1,IF(직접데이타입력!$E289="2",직접데이타입력!$K289," ")," ")</f>
        <v xml:space="preserve"> </v>
      </c>
      <c r="D284" s="29" t="str">
        <f>IF(직접데이타입력!$M289=1,IF(직접데이타입력!$E289="3",직접데이타입력!$K289," ")," ")</f>
        <v xml:space="preserve"> </v>
      </c>
      <c r="E284" s="29" t="str">
        <f>IF(직접데이타입력!$M289=1,IF(직접데이타입력!$E289="4",직접데이타입력!$K289," ")," ")</f>
        <v xml:space="preserve"> </v>
      </c>
      <c r="F284" s="29" t="str">
        <f>IF(직접데이타입력!$M289=1,IF(직접데이타입력!$E289="5",직접데이타입력!$K289," ")," ")</f>
        <v xml:space="preserve"> </v>
      </c>
      <c r="G284" s="29" t="str">
        <f>IF(직접데이타입력!$M289=1,IF(직접데이타입력!$E289="6",직접데이타입력!$K289," ")," ")</f>
        <v xml:space="preserve"> </v>
      </c>
      <c r="H284" s="29" t="str">
        <f>IF(직접데이타입력!$M289=1,IF(직접데이타입력!$E289="7",직접데이타입력!$K289," ")," ")</f>
        <v xml:space="preserve"> </v>
      </c>
      <c r="I284" s="29" t="str">
        <f>IF(직접데이타입력!$M289=1,IF(직접데이타입력!$E289="8",직접데이타입력!$K289," ")," ")</f>
        <v xml:space="preserve"> </v>
      </c>
      <c r="J284" s="29" t="str">
        <f>IF(직접데이타입력!$M289=1,IF(직접데이타입력!$E289="9",직접데이타입력!$K289," ")," ")</f>
        <v xml:space="preserve"> </v>
      </c>
      <c r="K284" s="29" t="str">
        <f>IF(직접데이타입력!$M289=1,IF(직접데이타입력!$E289="10",직접데이타입력!$K289," ")," ")</f>
        <v xml:space="preserve"> </v>
      </c>
      <c r="L284" s="29" t="str">
        <f>IF(직접데이타입력!$M289=1,IF(직접데이타입력!$E289="11",직접데이타입력!$K289," ")," ")</f>
        <v xml:space="preserve"> </v>
      </c>
      <c r="M284" s="29" t="str">
        <f>IF(직접데이타입력!$M289=1,IF(직접데이타입력!$E289="12",직접데이타입력!$K289," ")," ")</f>
        <v xml:space="preserve"> </v>
      </c>
      <c r="N284" s="29" t="str">
        <f>IF(직접데이타입력!$M289=1,IF(직접데이타입력!$E289="13",직접데이타입력!$K289," ")," ")</f>
        <v xml:space="preserve"> </v>
      </c>
      <c r="O284" s="29" t="str">
        <f>IF(직접데이타입력!$M289=1,IF(직접데이타입력!$E289="14",직접데이타입력!$K289," ")," ")</f>
        <v xml:space="preserve"> </v>
      </c>
      <c r="P284" s="29" t="str">
        <f>IF(직접데이타입력!$M289=1,IF(직접데이타입력!$E289="15",직접데이타입력!$K289," ")," ")</f>
        <v xml:space="preserve"> </v>
      </c>
      <c r="Q284" s="29" t="str">
        <f>IF(직접데이타입력!$M289=1,IF(직접데이타입력!$E289="16",직접데이타입력!$K289," ")," ")</f>
        <v xml:space="preserve"> </v>
      </c>
      <c r="R284" s="29" t="str">
        <f>IF(직접데이타입력!$M289=1,IF(직접데이타입력!$E289="17",직접데이타입력!$K289," ")," ")</f>
        <v xml:space="preserve"> </v>
      </c>
      <c r="S284" s="29" t="str">
        <f>IF(직접데이타입력!$M289=1,IF(직접데이타입력!$E289="18",직접데이타입력!$K289," ")," ")</f>
        <v xml:space="preserve"> </v>
      </c>
      <c r="T284" s="29" t="str">
        <f>IF(직접데이타입력!$M289=1,IF(직접데이타입력!$E289="19",직접데이타입력!$K289," ")," ")</f>
        <v xml:space="preserve"> </v>
      </c>
    </row>
    <row r="285" spans="1:20" ht="11.25" customHeight="1">
      <c r="A285" s="29">
        <f t="shared" si="4"/>
        <v>284</v>
      </c>
      <c r="B285" s="29" t="str">
        <f>IF(직접데이타입력!$M290=1,IF(직접데이타입력!$E290="1",직접데이타입력!$K290," ")," ")</f>
        <v xml:space="preserve"> </v>
      </c>
      <c r="C285" s="29" t="str">
        <f>IF(직접데이타입력!$M290=1,IF(직접데이타입력!$E290="2",직접데이타입력!$K290," ")," ")</f>
        <v xml:space="preserve"> </v>
      </c>
      <c r="D285" s="29" t="str">
        <f>IF(직접데이타입력!$M290=1,IF(직접데이타입력!$E290="3",직접데이타입력!$K290," ")," ")</f>
        <v xml:space="preserve"> </v>
      </c>
      <c r="E285" s="29" t="str">
        <f>IF(직접데이타입력!$M290=1,IF(직접데이타입력!$E290="4",직접데이타입력!$K290," ")," ")</f>
        <v xml:space="preserve"> </v>
      </c>
      <c r="F285" s="29" t="str">
        <f>IF(직접데이타입력!$M290=1,IF(직접데이타입력!$E290="5",직접데이타입력!$K290," ")," ")</f>
        <v xml:space="preserve"> </v>
      </c>
      <c r="G285" s="29" t="str">
        <f>IF(직접데이타입력!$M290=1,IF(직접데이타입력!$E290="6",직접데이타입력!$K290," ")," ")</f>
        <v xml:space="preserve"> </v>
      </c>
      <c r="H285" s="29" t="str">
        <f>IF(직접데이타입력!$M290=1,IF(직접데이타입력!$E290="7",직접데이타입력!$K290," ")," ")</f>
        <v xml:space="preserve"> </v>
      </c>
      <c r="I285" s="29" t="str">
        <f>IF(직접데이타입력!$M290=1,IF(직접데이타입력!$E290="8",직접데이타입력!$K290," ")," ")</f>
        <v xml:space="preserve"> </v>
      </c>
      <c r="J285" s="29" t="str">
        <f>IF(직접데이타입력!$M290=1,IF(직접데이타입력!$E290="9",직접데이타입력!$K290," ")," ")</f>
        <v xml:space="preserve"> </v>
      </c>
      <c r="K285" s="29" t="str">
        <f>IF(직접데이타입력!$M290=1,IF(직접데이타입력!$E290="10",직접데이타입력!$K290," ")," ")</f>
        <v xml:space="preserve"> </v>
      </c>
      <c r="L285" s="29" t="str">
        <f>IF(직접데이타입력!$M290=1,IF(직접데이타입력!$E290="11",직접데이타입력!$K290," ")," ")</f>
        <v xml:space="preserve"> </v>
      </c>
      <c r="M285" s="29" t="str">
        <f>IF(직접데이타입력!$M290=1,IF(직접데이타입력!$E290="12",직접데이타입력!$K290," ")," ")</f>
        <v xml:space="preserve"> </v>
      </c>
      <c r="N285" s="29" t="str">
        <f>IF(직접데이타입력!$M290=1,IF(직접데이타입력!$E290="13",직접데이타입력!$K290," ")," ")</f>
        <v xml:space="preserve"> </v>
      </c>
      <c r="O285" s="29" t="str">
        <f>IF(직접데이타입력!$M290=1,IF(직접데이타입력!$E290="14",직접데이타입력!$K290," ")," ")</f>
        <v xml:space="preserve"> </v>
      </c>
      <c r="P285" s="29" t="str">
        <f>IF(직접데이타입력!$M290=1,IF(직접데이타입력!$E290="15",직접데이타입력!$K290," ")," ")</f>
        <v xml:space="preserve"> </v>
      </c>
      <c r="Q285" s="29" t="str">
        <f>IF(직접데이타입력!$M290=1,IF(직접데이타입력!$E290="16",직접데이타입력!$K290," ")," ")</f>
        <v xml:space="preserve"> </v>
      </c>
      <c r="R285" s="29" t="str">
        <f>IF(직접데이타입력!$M290=1,IF(직접데이타입력!$E290="17",직접데이타입력!$K290," ")," ")</f>
        <v xml:space="preserve"> </v>
      </c>
      <c r="S285" s="29" t="str">
        <f>IF(직접데이타입력!$M290=1,IF(직접데이타입력!$E290="18",직접데이타입력!$K290," ")," ")</f>
        <v xml:space="preserve"> </v>
      </c>
      <c r="T285" s="29" t="str">
        <f>IF(직접데이타입력!$M290=1,IF(직접데이타입력!$E290="19",직접데이타입력!$K290," ")," ")</f>
        <v xml:space="preserve"> </v>
      </c>
    </row>
    <row r="286" spans="1:20" ht="11.25" customHeight="1">
      <c r="A286" s="29">
        <f t="shared" si="4"/>
        <v>285</v>
      </c>
      <c r="B286" s="29" t="str">
        <f>IF(직접데이타입력!$M291=1,IF(직접데이타입력!$E291="1",직접데이타입력!$K291," ")," ")</f>
        <v xml:space="preserve"> </v>
      </c>
      <c r="C286" s="29" t="str">
        <f>IF(직접데이타입력!$M291=1,IF(직접데이타입력!$E291="2",직접데이타입력!$K291," ")," ")</f>
        <v xml:space="preserve"> </v>
      </c>
      <c r="D286" s="29" t="str">
        <f>IF(직접데이타입력!$M291=1,IF(직접데이타입력!$E291="3",직접데이타입력!$K291," ")," ")</f>
        <v xml:space="preserve"> </v>
      </c>
      <c r="E286" s="29" t="str">
        <f>IF(직접데이타입력!$M291=1,IF(직접데이타입력!$E291="4",직접데이타입력!$K291," ")," ")</f>
        <v xml:space="preserve"> </v>
      </c>
      <c r="F286" s="29" t="str">
        <f>IF(직접데이타입력!$M291=1,IF(직접데이타입력!$E291="5",직접데이타입력!$K291," ")," ")</f>
        <v xml:space="preserve"> </v>
      </c>
      <c r="G286" s="29" t="str">
        <f>IF(직접데이타입력!$M291=1,IF(직접데이타입력!$E291="6",직접데이타입력!$K291," ")," ")</f>
        <v xml:space="preserve"> </v>
      </c>
      <c r="H286" s="29" t="str">
        <f>IF(직접데이타입력!$M291=1,IF(직접데이타입력!$E291="7",직접데이타입력!$K291," ")," ")</f>
        <v xml:space="preserve"> </v>
      </c>
      <c r="I286" s="29" t="str">
        <f>IF(직접데이타입력!$M291=1,IF(직접데이타입력!$E291="8",직접데이타입력!$K291," ")," ")</f>
        <v xml:space="preserve"> </v>
      </c>
      <c r="J286" s="29" t="str">
        <f>IF(직접데이타입력!$M291=1,IF(직접데이타입력!$E291="9",직접데이타입력!$K291," ")," ")</f>
        <v xml:space="preserve"> </v>
      </c>
      <c r="K286" s="29" t="str">
        <f>IF(직접데이타입력!$M291=1,IF(직접데이타입력!$E291="10",직접데이타입력!$K291," ")," ")</f>
        <v xml:space="preserve"> </v>
      </c>
      <c r="L286" s="29" t="str">
        <f>IF(직접데이타입력!$M291=1,IF(직접데이타입력!$E291="11",직접데이타입력!$K291," ")," ")</f>
        <v xml:space="preserve"> </v>
      </c>
      <c r="M286" s="29" t="str">
        <f>IF(직접데이타입력!$M291=1,IF(직접데이타입력!$E291="12",직접데이타입력!$K291," ")," ")</f>
        <v xml:space="preserve"> </v>
      </c>
      <c r="N286" s="29" t="str">
        <f>IF(직접데이타입력!$M291=1,IF(직접데이타입력!$E291="13",직접데이타입력!$K291," ")," ")</f>
        <v xml:space="preserve"> </v>
      </c>
      <c r="O286" s="29" t="str">
        <f>IF(직접데이타입력!$M291=1,IF(직접데이타입력!$E291="14",직접데이타입력!$K291," ")," ")</f>
        <v xml:space="preserve"> </v>
      </c>
      <c r="P286" s="29" t="str">
        <f>IF(직접데이타입력!$M291=1,IF(직접데이타입력!$E291="15",직접데이타입력!$K291," ")," ")</f>
        <v xml:space="preserve"> </v>
      </c>
      <c r="Q286" s="29" t="str">
        <f>IF(직접데이타입력!$M291=1,IF(직접데이타입력!$E291="16",직접데이타입력!$K291," ")," ")</f>
        <v xml:space="preserve"> </v>
      </c>
      <c r="R286" s="29" t="str">
        <f>IF(직접데이타입력!$M291=1,IF(직접데이타입력!$E291="17",직접데이타입력!$K291," ")," ")</f>
        <v xml:space="preserve"> </v>
      </c>
      <c r="S286" s="29" t="str">
        <f>IF(직접데이타입력!$M291=1,IF(직접데이타입력!$E291="18",직접데이타입력!$K291," ")," ")</f>
        <v xml:space="preserve"> </v>
      </c>
      <c r="T286" s="29" t="str">
        <f>IF(직접데이타입력!$M291=1,IF(직접데이타입력!$E291="19",직접데이타입력!$K291," ")," ")</f>
        <v xml:space="preserve"> </v>
      </c>
    </row>
    <row r="287" spans="1:20" ht="11.25" customHeight="1">
      <c r="A287" s="29">
        <f t="shared" si="4"/>
        <v>286</v>
      </c>
      <c r="B287" s="29" t="str">
        <f>IF(직접데이타입력!$M292=1,IF(직접데이타입력!$E292="1",직접데이타입력!$K292," ")," ")</f>
        <v xml:space="preserve"> </v>
      </c>
      <c r="C287" s="29" t="str">
        <f>IF(직접데이타입력!$M292=1,IF(직접데이타입력!$E292="2",직접데이타입력!$K292," ")," ")</f>
        <v xml:space="preserve"> </v>
      </c>
      <c r="D287" s="29" t="str">
        <f>IF(직접데이타입력!$M292=1,IF(직접데이타입력!$E292="3",직접데이타입력!$K292," ")," ")</f>
        <v xml:space="preserve"> </v>
      </c>
      <c r="E287" s="29" t="str">
        <f>IF(직접데이타입력!$M292=1,IF(직접데이타입력!$E292="4",직접데이타입력!$K292," ")," ")</f>
        <v xml:space="preserve"> </v>
      </c>
      <c r="F287" s="29" t="str">
        <f>IF(직접데이타입력!$M292=1,IF(직접데이타입력!$E292="5",직접데이타입력!$K292," ")," ")</f>
        <v xml:space="preserve"> </v>
      </c>
      <c r="G287" s="29" t="str">
        <f>IF(직접데이타입력!$M292=1,IF(직접데이타입력!$E292="6",직접데이타입력!$K292," ")," ")</f>
        <v xml:space="preserve"> </v>
      </c>
      <c r="H287" s="29" t="str">
        <f>IF(직접데이타입력!$M292=1,IF(직접데이타입력!$E292="7",직접데이타입력!$K292," ")," ")</f>
        <v xml:space="preserve"> </v>
      </c>
      <c r="I287" s="29" t="str">
        <f>IF(직접데이타입력!$M292=1,IF(직접데이타입력!$E292="8",직접데이타입력!$K292," ")," ")</f>
        <v xml:space="preserve"> </v>
      </c>
      <c r="J287" s="29" t="str">
        <f>IF(직접데이타입력!$M292=1,IF(직접데이타입력!$E292="9",직접데이타입력!$K292," ")," ")</f>
        <v xml:space="preserve"> </v>
      </c>
      <c r="K287" s="29" t="str">
        <f>IF(직접데이타입력!$M292=1,IF(직접데이타입력!$E292="10",직접데이타입력!$K292," ")," ")</f>
        <v xml:space="preserve"> </v>
      </c>
      <c r="L287" s="29" t="str">
        <f>IF(직접데이타입력!$M292=1,IF(직접데이타입력!$E292="11",직접데이타입력!$K292," ")," ")</f>
        <v xml:space="preserve"> </v>
      </c>
      <c r="M287" s="29" t="str">
        <f>IF(직접데이타입력!$M292=1,IF(직접데이타입력!$E292="12",직접데이타입력!$K292," ")," ")</f>
        <v xml:space="preserve"> </v>
      </c>
      <c r="N287" s="29" t="str">
        <f>IF(직접데이타입력!$M292=1,IF(직접데이타입력!$E292="13",직접데이타입력!$K292," ")," ")</f>
        <v xml:space="preserve"> </v>
      </c>
      <c r="O287" s="29" t="str">
        <f>IF(직접데이타입력!$M292=1,IF(직접데이타입력!$E292="14",직접데이타입력!$K292," ")," ")</f>
        <v xml:space="preserve"> </v>
      </c>
      <c r="P287" s="29" t="str">
        <f>IF(직접데이타입력!$M292=1,IF(직접데이타입력!$E292="15",직접데이타입력!$K292," ")," ")</f>
        <v xml:space="preserve"> </v>
      </c>
      <c r="Q287" s="29" t="str">
        <f>IF(직접데이타입력!$M292=1,IF(직접데이타입력!$E292="16",직접데이타입력!$K292," ")," ")</f>
        <v xml:space="preserve"> </v>
      </c>
      <c r="R287" s="29" t="str">
        <f>IF(직접데이타입력!$M292=1,IF(직접데이타입력!$E292="17",직접데이타입력!$K292," ")," ")</f>
        <v xml:space="preserve"> </v>
      </c>
      <c r="S287" s="29" t="str">
        <f>IF(직접데이타입력!$M292=1,IF(직접데이타입력!$E292="18",직접데이타입력!$K292," ")," ")</f>
        <v xml:space="preserve"> </v>
      </c>
      <c r="T287" s="29" t="str">
        <f>IF(직접데이타입력!$M292=1,IF(직접데이타입력!$E292="19",직접데이타입력!$K292," ")," ")</f>
        <v xml:space="preserve"> </v>
      </c>
    </row>
    <row r="288" spans="1:20" ht="11.25" customHeight="1">
      <c r="A288" s="29">
        <f t="shared" si="4"/>
        <v>287</v>
      </c>
      <c r="B288" s="29" t="str">
        <f>IF(직접데이타입력!$M293=1,IF(직접데이타입력!$E293="1",직접데이타입력!$K293," ")," ")</f>
        <v xml:space="preserve"> </v>
      </c>
      <c r="C288" s="29" t="str">
        <f>IF(직접데이타입력!$M293=1,IF(직접데이타입력!$E293="2",직접데이타입력!$K293," ")," ")</f>
        <v xml:space="preserve"> </v>
      </c>
      <c r="D288" s="29" t="str">
        <f>IF(직접데이타입력!$M293=1,IF(직접데이타입력!$E293="3",직접데이타입력!$K293," ")," ")</f>
        <v xml:space="preserve"> </v>
      </c>
      <c r="E288" s="29" t="str">
        <f>IF(직접데이타입력!$M293=1,IF(직접데이타입력!$E293="4",직접데이타입력!$K293," ")," ")</f>
        <v xml:space="preserve"> </v>
      </c>
      <c r="F288" s="29" t="str">
        <f>IF(직접데이타입력!$M293=1,IF(직접데이타입력!$E293="5",직접데이타입력!$K293," ")," ")</f>
        <v xml:space="preserve"> </v>
      </c>
      <c r="G288" s="29" t="str">
        <f>IF(직접데이타입력!$M293=1,IF(직접데이타입력!$E293="6",직접데이타입력!$K293," ")," ")</f>
        <v xml:space="preserve"> </v>
      </c>
      <c r="H288" s="29" t="str">
        <f>IF(직접데이타입력!$M293=1,IF(직접데이타입력!$E293="7",직접데이타입력!$K293," ")," ")</f>
        <v xml:space="preserve"> </v>
      </c>
      <c r="I288" s="29" t="str">
        <f>IF(직접데이타입력!$M293=1,IF(직접데이타입력!$E293="8",직접데이타입력!$K293," ")," ")</f>
        <v xml:space="preserve"> </v>
      </c>
      <c r="J288" s="29" t="str">
        <f>IF(직접데이타입력!$M293=1,IF(직접데이타입력!$E293="9",직접데이타입력!$K293," ")," ")</f>
        <v xml:space="preserve"> </v>
      </c>
      <c r="K288" s="29" t="str">
        <f>IF(직접데이타입력!$M293=1,IF(직접데이타입력!$E293="10",직접데이타입력!$K293," ")," ")</f>
        <v xml:space="preserve"> </v>
      </c>
      <c r="L288" s="29" t="str">
        <f>IF(직접데이타입력!$M293=1,IF(직접데이타입력!$E293="11",직접데이타입력!$K293," ")," ")</f>
        <v xml:space="preserve"> </v>
      </c>
      <c r="M288" s="29" t="str">
        <f>IF(직접데이타입력!$M293=1,IF(직접데이타입력!$E293="12",직접데이타입력!$K293," ")," ")</f>
        <v xml:space="preserve"> </v>
      </c>
      <c r="N288" s="29" t="str">
        <f>IF(직접데이타입력!$M293=1,IF(직접데이타입력!$E293="13",직접데이타입력!$K293," ")," ")</f>
        <v xml:space="preserve"> </v>
      </c>
      <c r="O288" s="29" t="str">
        <f>IF(직접데이타입력!$M293=1,IF(직접데이타입력!$E293="14",직접데이타입력!$K293," ")," ")</f>
        <v xml:space="preserve"> </v>
      </c>
      <c r="P288" s="29" t="str">
        <f>IF(직접데이타입력!$M293=1,IF(직접데이타입력!$E293="15",직접데이타입력!$K293," ")," ")</f>
        <v xml:space="preserve"> </v>
      </c>
      <c r="Q288" s="29" t="str">
        <f>IF(직접데이타입력!$M293=1,IF(직접데이타입력!$E293="16",직접데이타입력!$K293," ")," ")</f>
        <v xml:space="preserve"> </v>
      </c>
      <c r="R288" s="29" t="str">
        <f>IF(직접데이타입력!$M293=1,IF(직접데이타입력!$E293="17",직접데이타입력!$K293," ")," ")</f>
        <v xml:space="preserve"> </v>
      </c>
      <c r="S288" s="29" t="str">
        <f>IF(직접데이타입력!$M293=1,IF(직접데이타입력!$E293="18",직접데이타입력!$K293," ")," ")</f>
        <v xml:space="preserve"> </v>
      </c>
      <c r="T288" s="29" t="str">
        <f>IF(직접데이타입력!$M293=1,IF(직접데이타입력!$E293="19",직접데이타입력!$K293," ")," ")</f>
        <v xml:space="preserve"> </v>
      </c>
    </row>
    <row r="289" spans="1:20" ht="11.25" customHeight="1">
      <c r="A289" s="29">
        <f t="shared" si="4"/>
        <v>288</v>
      </c>
      <c r="B289" s="29" t="str">
        <f>IF(직접데이타입력!$M294=1,IF(직접데이타입력!$E294="1",직접데이타입력!$K294," ")," ")</f>
        <v xml:space="preserve"> </v>
      </c>
      <c r="C289" s="29" t="str">
        <f>IF(직접데이타입력!$M294=1,IF(직접데이타입력!$E294="2",직접데이타입력!$K294," ")," ")</f>
        <v xml:space="preserve"> </v>
      </c>
      <c r="D289" s="29" t="str">
        <f>IF(직접데이타입력!$M294=1,IF(직접데이타입력!$E294="3",직접데이타입력!$K294," ")," ")</f>
        <v xml:space="preserve"> </v>
      </c>
      <c r="E289" s="29" t="str">
        <f>IF(직접데이타입력!$M294=1,IF(직접데이타입력!$E294="4",직접데이타입력!$K294," ")," ")</f>
        <v xml:space="preserve"> </v>
      </c>
      <c r="F289" s="29" t="str">
        <f>IF(직접데이타입력!$M294=1,IF(직접데이타입력!$E294="5",직접데이타입력!$K294," ")," ")</f>
        <v xml:space="preserve"> </v>
      </c>
      <c r="G289" s="29" t="str">
        <f>IF(직접데이타입력!$M294=1,IF(직접데이타입력!$E294="6",직접데이타입력!$K294," ")," ")</f>
        <v xml:space="preserve"> </v>
      </c>
      <c r="H289" s="29" t="str">
        <f>IF(직접데이타입력!$M294=1,IF(직접데이타입력!$E294="7",직접데이타입력!$K294," ")," ")</f>
        <v xml:space="preserve"> </v>
      </c>
      <c r="I289" s="29" t="str">
        <f>IF(직접데이타입력!$M294=1,IF(직접데이타입력!$E294="8",직접데이타입력!$K294," ")," ")</f>
        <v xml:space="preserve"> </v>
      </c>
      <c r="J289" s="29" t="str">
        <f>IF(직접데이타입력!$M294=1,IF(직접데이타입력!$E294="9",직접데이타입력!$K294," ")," ")</f>
        <v xml:space="preserve"> </v>
      </c>
      <c r="K289" s="29" t="str">
        <f>IF(직접데이타입력!$M294=1,IF(직접데이타입력!$E294="10",직접데이타입력!$K294," ")," ")</f>
        <v xml:space="preserve"> </v>
      </c>
      <c r="L289" s="29" t="str">
        <f>IF(직접데이타입력!$M294=1,IF(직접데이타입력!$E294="11",직접데이타입력!$K294," ")," ")</f>
        <v xml:space="preserve"> </v>
      </c>
      <c r="M289" s="29" t="str">
        <f>IF(직접데이타입력!$M294=1,IF(직접데이타입력!$E294="12",직접데이타입력!$K294," ")," ")</f>
        <v xml:space="preserve"> </v>
      </c>
      <c r="N289" s="29" t="str">
        <f>IF(직접데이타입력!$M294=1,IF(직접데이타입력!$E294="13",직접데이타입력!$K294," ")," ")</f>
        <v xml:space="preserve"> </v>
      </c>
      <c r="O289" s="29" t="str">
        <f>IF(직접데이타입력!$M294=1,IF(직접데이타입력!$E294="14",직접데이타입력!$K294," ")," ")</f>
        <v xml:space="preserve"> </v>
      </c>
      <c r="P289" s="29" t="str">
        <f>IF(직접데이타입력!$M294=1,IF(직접데이타입력!$E294="15",직접데이타입력!$K294," ")," ")</f>
        <v xml:space="preserve"> </v>
      </c>
      <c r="Q289" s="29" t="str">
        <f>IF(직접데이타입력!$M294=1,IF(직접데이타입력!$E294="16",직접데이타입력!$K294," ")," ")</f>
        <v xml:space="preserve"> </v>
      </c>
      <c r="R289" s="29" t="str">
        <f>IF(직접데이타입력!$M294=1,IF(직접데이타입력!$E294="17",직접데이타입력!$K294," ")," ")</f>
        <v xml:space="preserve"> </v>
      </c>
      <c r="S289" s="29" t="str">
        <f>IF(직접데이타입력!$M294=1,IF(직접데이타입력!$E294="18",직접데이타입력!$K294," ")," ")</f>
        <v xml:space="preserve"> </v>
      </c>
      <c r="T289" s="29" t="str">
        <f>IF(직접데이타입력!$M294=1,IF(직접데이타입력!$E294="19",직접데이타입력!$K294," ")," ")</f>
        <v xml:space="preserve"> </v>
      </c>
    </row>
    <row r="290" spans="1:20" ht="11.25" customHeight="1">
      <c r="A290" s="29">
        <f t="shared" si="4"/>
        <v>289</v>
      </c>
      <c r="B290" s="29" t="str">
        <f>IF(직접데이타입력!$M295=1,IF(직접데이타입력!$E295="1",직접데이타입력!$K295," ")," ")</f>
        <v xml:space="preserve"> </v>
      </c>
      <c r="C290" s="29" t="str">
        <f>IF(직접데이타입력!$M295=1,IF(직접데이타입력!$E295="2",직접데이타입력!$K295," ")," ")</f>
        <v xml:space="preserve"> </v>
      </c>
      <c r="D290" s="29" t="str">
        <f>IF(직접데이타입력!$M295=1,IF(직접데이타입력!$E295="3",직접데이타입력!$K295," ")," ")</f>
        <v xml:space="preserve"> </v>
      </c>
      <c r="E290" s="29" t="str">
        <f>IF(직접데이타입력!$M295=1,IF(직접데이타입력!$E295="4",직접데이타입력!$K295," ")," ")</f>
        <v xml:space="preserve"> </v>
      </c>
      <c r="F290" s="29" t="str">
        <f>IF(직접데이타입력!$M295=1,IF(직접데이타입력!$E295="5",직접데이타입력!$K295," ")," ")</f>
        <v xml:space="preserve"> </v>
      </c>
      <c r="G290" s="29" t="str">
        <f>IF(직접데이타입력!$M295=1,IF(직접데이타입력!$E295="6",직접데이타입력!$K295," ")," ")</f>
        <v xml:space="preserve"> </v>
      </c>
      <c r="H290" s="29" t="str">
        <f>IF(직접데이타입력!$M295=1,IF(직접데이타입력!$E295="7",직접데이타입력!$K295," ")," ")</f>
        <v xml:space="preserve"> </v>
      </c>
      <c r="I290" s="29" t="str">
        <f>IF(직접데이타입력!$M295=1,IF(직접데이타입력!$E295="8",직접데이타입력!$K295," ")," ")</f>
        <v xml:space="preserve"> </v>
      </c>
      <c r="J290" s="29" t="str">
        <f>IF(직접데이타입력!$M295=1,IF(직접데이타입력!$E295="9",직접데이타입력!$K295," ")," ")</f>
        <v xml:space="preserve"> </v>
      </c>
      <c r="K290" s="29" t="str">
        <f>IF(직접데이타입력!$M295=1,IF(직접데이타입력!$E295="10",직접데이타입력!$K295," ")," ")</f>
        <v xml:space="preserve"> </v>
      </c>
      <c r="L290" s="29" t="str">
        <f>IF(직접데이타입력!$M295=1,IF(직접데이타입력!$E295="11",직접데이타입력!$K295," ")," ")</f>
        <v xml:space="preserve"> </v>
      </c>
      <c r="M290" s="29" t="str">
        <f>IF(직접데이타입력!$M295=1,IF(직접데이타입력!$E295="12",직접데이타입력!$K295," ")," ")</f>
        <v xml:space="preserve"> </v>
      </c>
      <c r="N290" s="29" t="str">
        <f>IF(직접데이타입력!$M295=1,IF(직접데이타입력!$E295="13",직접데이타입력!$K295," ")," ")</f>
        <v xml:space="preserve"> </v>
      </c>
      <c r="O290" s="29" t="str">
        <f>IF(직접데이타입력!$M295=1,IF(직접데이타입력!$E295="14",직접데이타입력!$K295," ")," ")</f>
        <v xml:space="preserve"> </v>
      </c>
      <c r="P290" s="29" t="str">
        <f>IF(직접데이타입력!$M295=1,IF(직접데이타입력!$E295="15",직접데이타입력!$K295," ")," ")</f>
        <v xml:space="preserve"> </v>
      </c>
      <c r="Q290" s="29" t="str">
        <f>IF(직접데이타입력!$M295=1,IF(직접데이타입력!$E295="16",직접데이타입력!$K295," ")," ")</f>
        <v xml:space="preserve"> </v>
      </c>
      <c r="R290" s="29" t="str">
        <f>IF(직접데이타입력!$M295=1,IF(직접데이타입력!$E295="17",직접데이타입력!$K295," ")," ")</f>
        <v xml:space="preserve"> </v>
      </c>
      <c r="S290" s="29" t="str">
        <f>IF(직접데이타입력!$M295=1,IF(직접데이타입력!$E295="18",직접데이타입력!$K295," ")," ")</f>
        <v xml:space="preserve"> </v>
      </c>
      <c r="T290" s="29" t="str">
        <f>IF(직접데이타입력!$M295=1,IF(직접데이타입력!$E295="19",직접데이타입력!$K295," ")," ")</f>
        <v xml:space="preserve"> </v>
      </c>
    </row>
    <row r="291" spans="1:20" ht="11.25" customHeight="1">
      <c r="A291" s="29">
        <f t="shared" si="4"/>
        <v>290</v>
      </c>
      <c r="B291" s="29" t="str">
        <f>IF(직접데이타입력!$M296=1,IF(직접데이타입력!$E296="1",직접데이타입력!$K296," ")," ")</f>
        <v xml:space="preserve"> </v>
      </c>
      <c r="C291" s="29" t="str">
        <f>IF(직접데이타입력!$M296=1,IF(직접데이타입력!$E296="2",직접데이타입력!$K296," ")," ")</f>
        <v xml:space="preserve"> </v>
      </c>
      <c r="D291" s="29" t="str">
        <f>IF(직접데이타입력!$M296=1,IF(직접데이타입력!$E296="3",직접데이타입력!$K296," ")," ")</f>
        <v xml:space="preserve"> </v>
      </c>
      <c r="E291" s="29" t="str">
        <f>IF(직접데이타입력!$M296=1,IF(직접데이타입력!$E296="4",직접데이타입력!$K296," ")," ")</f>
        <v xml:space="preserve"> </v>
      </c>
      <c r="F291" s="29" t="str">
        <f>IF(직접데이타입력!$M296=1,IF(직접데이타입력!$E296="5",직접데이타입력!$K296," ")," ")</f>
        <v xml:space="preserve"> </v>
      </c>
      <c r="G291" s="29" t="str">
        <f>IF(직접데이타입력!$M296=1,IF(직접데이타입력!$E296="6",직접데이타입력!$K296," ")," ")</f>
        <v xml:space="preserve"> </v>
      </c>
      <c r="H291" s="29" t="str">
        <f>IF(직접데이타입력!$M296=1,IF(직접데이타입력!$E296="7",직접데이타입력!$K296," ")," ")</f>
        <v xml:space="preserve"> </v>
      </c>
      <c r="I291" s="29" t="str">
        <f>IF(직접데이타입력!$M296=1,IF(직접데이타입력!$E296="8",직접데이타입력!$K296," ")," ")</f>
        <v xml:space="preserve"> </v>
      </c>
      <c r="J291" s="29" t="str">
        <f>IF(직접데이타입력!$M296=1,IF(직접데이타입력!$E296="9",직접데이타입력!$K296," ")," ")</f>
        <v xml:space="preserve"> </v>
      </c>
      <c r="K291" s="29" t="str">
        <f>IF(직접데이타입력!$M296=1,IF(직접데이타입력!$E296="10",직접데이타입력!$K296," ")," ")</f>
        <v xml:space="preserve"> </v>
      </c>
      <c r="L291" s="29" t="str">
        <f>IF(직접데이타입력!$M296=1,IF(직접데이타입력!$E296="11",직접데이타입력!$K296," ")," ")</f>
        <v xml:space="preserve"> </v>
      </c>
      <c r="M291" s="29" t="str">
        <f>IF(직접데이타입력!$M296=1,IF(직접데이타입력!$E296="12",직접데이타입력!$K296," ")," ")</f>
        <v xml:space="preserve"> </v>
      </c>
      <c r="N291" s="29" t="str">
        <f>IF(직접데이타입력!$M296=1,IF(직접데이타입력!$E296="13",직접데이타입력!$K296," ")," ")</f>
        <v xml:space="preserve"> </v>
      </c>
      <c r="O291" s="29" t="str">
        <f>IF(직접데이타입력!$M296=1,IF(직접데이타입력!$E296="14",직접데이타입력!$K296," ")," ")</f>
        <v xml:space="preserve"> </v>
      </c>
      <c r="P291" s="29" t="str">
        <f>IF(직접데이타입력!$M296=1,IF(직접데이타입력!$E296="15",직접데이타입력!$K296," ")," ")</f>
        <v xml:space="preserve"> </v>
      </c>
      <c r="Q291" s="29" t="str">
        <f>IF(직접데이타입력!$M296=1,IF(직접데이타입력!$E296="16",직접데이타입력!$K296," ")," ")</f>
        <v xml:space="preserve"> </v>
      </c>
      <c r="R291" s="29" t="str">
        <f>IF(직접데이타입력!$M296=1,IF(직접데이타입력!$E296="17",직접데이타입력!$K296," ")," ")</f>
        <v xml:space="preserve"> </v>
      </c>
      <c r="S291" s="29" t="str">
        <f>IF(직접데이타입력!$M296=1,IF(직접데이타입력!$E296="18",직접데이타입력!$K296," ")," ")</f>
        <v xml:space="preserve"> </v>
      </c>
      <c r="T291" s="29" t="str">
        <f>IF(직접데이타입력!$M296=1,IF(직접데이타입력!$E296="19",직접데이타입력!$K296," ")," ")</f>
        <v xml:space="preserve"> </v>
      </c>
    </row>
    <row r="292" spans="1:20" ht="11.25" customHeight="1">
      <c r="A292" s="29">
        <f t="shared" si="4"/>
        <v>291</v>
      </c>
      <c r="B292" s="29" t="str">
        <f>IF(직접데이타입력!$M297=1,IF(직접데이타입력!$E297="1",직접데이타입력!$K297," ")," ")</f>
        <v xml:space="preserve"> </v>
      </c>
      <c r="C292" s="29" t="str">
        <f>IF(직접데이타입력!$M297=1,IF(직접데이타입력!$E297="2",직접데이타입력!$K297," ")," ")</f>
        <v xml:space="preserve"> </v>
      </c>
      <c r="D292" s="29" t="str">
        <f>IF(직접데이타입력!$M297=1,IF(직접데이타입력!$E297="3",직접데이타입력!$K297," ")," ")</f>
        <v xml:space="preserve"> </v>
      </c>
      <c r="E292" s="29" t="str">
        <f>IF(직접데이타입력!$M297=1,IF(직접데이타입력!$E297="4",직접데이타입력!$K297," ")," ")</f>
        <v xml:space="preserve"> </v>
      </c>
      <c r="F292" s="29" t="str">
        <f>IF(직접데이타입력!$M297=1,IF(직접데이타입력!$E297="5",직접데이타입력!$K297," ")," ")</f>
        <v xml:space="preserve"> </v>
      </c>
      <c r="G292" s="29" t="str">
        <f>IF(직접데이타입력!$M297=1,IF(직접데이타입력!$E297="6",직접데이타입력!$K297," ")," ")</f>
        <v xml:space="preserve"> </v>
      </c>
      <c r="H292" s="29" t="str">
        <f>IF(직접데이타입력!$M297=1,IF(직접데이타입력!$E297="7",직접데이타입력!$K297," ")," ")</f>
        <v xml:space="preserve"> </v>
      </c>
      <c r="I292" s="29" t="str">
        <f>IF(직접데이타입력!$M297=1,IF(직접데이타입력!$E297="8",직접데이타입력!$K297," ")," ")</f>
        <v xml:space="preserve"> </v>
      </c>
      <c r="J292" s="29" t="str">
        <f>IF(직접데이타입력!$M297=1,IF(직접데이타입력!$E297="9",직접데이타입력!$K297," ")," ")</f>
        <v xml:space="preserve"> </v>
      </c>
      <c r="K292" s="29" t="str">
        <f>IF(직접데이타입력!$M297=1,IF(직접데이타입력!$E297="10",직접데이타입력!$K297," ")," ")</f>
        <v xml:space="preserve"> </v>
      </c>
      <c r="L292" s="29" t="str">
        <f>IF(직접데이타입력!$M297=1,IF(직접데이타입력!$E297="11",직접데이타입력!$K297," ")," ")</f>
        <v xml:space="preserve"> </v>
      </c>
      <c r="M292" s="29" t="str">
        <f>IF(직접데이타입력!$M297=1,IF(직접데이타입력!$E297="12",직접데이타입력!$K297," ")," ")</f>
        <v xml:space="preserve"> </v>
      </c>
      <c r="N292" s="29" t="str">
        <f>IF(직접데이타입력!$M297=1,IF(직접데이타입력!$E297="13",직접데이타입력!$K297," ")," ")</f>
        <v xml:space="preserve"> </v>
      </c>
      <c r="O292" s="29" t="str">
        <f>IF(직접데이타입력!$M297=1,IF(직접데이타입력!$E297="14",직접데이타입력!$K297," ")," ")</f>
        <v xml:space="preserve"> </v>
      </c>
      <c r="P292" s="29" t="str">
        <f>IF(직접데이타입력!$M297=1,IF(직접데이타입력!$E297="15",직접데이타입력!$K297," ")," ")</f>
        <v xml:space="preserve"> </v>
      </c>
      <c r="Q292" s="29" t="str">
        <f>IF(직접데이타입력!$M297=1,IF(직접데이타입력!$E297="16",직접데이타입력!$K297," ")," ")</f>
        <v xml:space="preserve"> </v>
      </c>
      <c r="R292" s="29" t="str">
        <f>IF(직접데이타입력!$M297=1,IF(직접데이타입력!$E297="17",직접데이타입력!$K297," ")," ")</f>
        <v xml:space="preserve"> </v>
      </c>
      <c r="S292" s="29" t="str">
        <f>IF(직접데이타입력!$M297=1,IF(직접데이타입력!$E297="18",직접데이타입력!$K297," ")," ")</f>
        <v xml:space="preserve"> </v>
      </c>
      <c r="T292" s="29" t="str">
        <f>IF(직접데이타입력!$M297=1,IF(직접데이타입력!$E297="19",직접데이타입력!$K297," ")," ")</f>
        <v xml:space="preserve"> </v>
      </c>
    </row>
    <row r="293" spans="1:20" ht="11.25" customHeight="1">
      <c r="A293" s="29">
        <f t="shared" si="4"/>
        <v>292</v>
      </c>
      <c r="B293" s="29" t="str">
        <f>IF(직접데이타입력!$M298=1,IF(직접데이타입력!$E298="1",직접데이타입력!$K298," ")," ")</f>
        <v xml:space="preserve"> </v>
      </c>
      <c r="C293" s="29" t="str">
        <f>IF(직접데이타입력!$M298=1,IF(직접데이타입력!$E298="2",직접데이타입력!$K298," ")," ")</f>
        <v xml:space="preserve"> </v>
      </c>
      <c r="D293" s="29" t="str">
        <f>IF(직접데이타입력!$M298=1,IF(직접데이타입력!$E298="3",직접데이타입력!$K298," ")," ")</f>
        <v xml:space="preserve"> </v>
      </c>
      <c r="E293" s="29" t="str">
        <f>IF(직접데이타입력!$M298=1,IF(직접데이타입력!$E298="4",직접데이타입력!$K298," ")," ")</f>
        <v xml:space="preserve"> </v>
      </c>
      <c r="F293" s="29" t="str">
        <f>IF(직접데이타입력!$M298=1,IF(직접데이타입력!$E298="5",직접데이타입력!$K298," ")," ")</f>
        <v xml:space="preserve"> </v>
      </c>
      <c r="G293" s="29" t="str">
        <f>IF(직접데이타입력!$M298=1,IF(직접데이타입력!$E298="6",직접데이타입력!$K298," ")," ")</f>
        <v xml:space="preserve"> </v>
      </c>
      <c r="H293" s="29" t="str">
        <f>IF(직접데이타입력!$M298=1,IF(직접데이타입력!$E298="7",직접데이타입력!$K298," ")," ")</f>
        <v xml:space="preserve"> </v>
      </c>
      <c r="I293" s="29" t="str">
        <f>IF(직접데이타입력!$M298=1,IF(직접데이타입력!$E298="8",직접데이타입력!$K298," ")," ")</f>
        <v xml:space="preserve"> </v>
      </c>
      <c r="J293" s="29" t="str">
        <f>IF(직접데이타입력!$M298=1,IF(직접데이타입력!$E298="9",직접데이타입력!$K298," ")," ")</f>
        <v xml:space="preserve"> </v>
      </c>
      <c r="K293" s="29" t="str">
        <f>IF(직접데이타입력!$M298=1,IF(직접데이타입력!$E298="10",직접데이타입력!$K298," ")," ")</f>
        <v xml:space="preserve"> </v>
      </c>
      <c r="L293" s="29" t="str">
        <f>IF(직접데이타입력!$M298=1,IF(직접데이타입력!$E298="11",직접데이타입력!$K298," ")," ")</f>
        <v xml:space="preserve"> </v>
      </c>
      <c r="M293" s="29" t="str">
        <f>IF(직접데이타입력!$M298=1,IF(직접데이타입력!$E298="12",직접데이타입력!$K298," ")," ")</f>
        <v xml:space="preserve"> </v>
      </c>
      <c r="N293" s="29" t="str">
        <f>IF(직접데이타입력!$M298=1,IF(직접데이타입력!$E298="13",직접데이타입력!$K298," ")," ")</f>
        <v xml:space="preserve"> </v>
      </c>
      <c r="O293" s="29" t="str">
        <f>IF(직접데이타입력!$M298=1,IF(직접데이타입력!$E298="14",직접데이타입력!$K298," ")," ")</f>
        <v xml:space="preserve"> </v>
      </c>
      <c r="P293" s="29" t="str">
        <f>IF(직접데이타입력!$M298=1,IF(직접데이타입력!$E298="15",직접데이타입력!$K298," ")," ")</f>
        <v xml:space="preserve"> </v>
      </c>
      <c r="Q293" s="29" t="str">
        <f>IF(직접데이타입력!$M298=1,IF(직접데이타입력!$E298="16",직접데이타입력!$K298," ")," ")</f>
        <v xml:space="preserve"> </v>
      </c>
      <c r="R293" s="29" t="str">
        <f>IF(직접데이타입력!$M298=1,IF(직접데이타입력!$E298="17",직접데이타입력!$K298," ")," ")</f>
        <v xml:space="preserve"> </v>
      </c>
      <c r="S293" s="29" t="str">
        <f>IF(직접데이타입력!$M298=1,IF(직접데이타입력!$E298="18",직접데이타입력!$K298," ")," ")</f>
        <v xml:space="preserve"> </v>
      </c>
      <c r="T293" s="29" t="str">
        <f>IF(직접데이타입력!$M298=1,IF(직접데이타입력!$E298="19",직접데이타입력!$K298," ")," ")</f>
        <v xml:space="preserve"> </v>
      </c>
    </row>
    <row r="294" spans="1:20" ht="11.25" customHeight="1">
      <c r="A294" s="29">
        <f t="shared" si="4"/>
        <v>293</v>
      </c>
      <c r="B294" s="29" t="str">
        <f>IF(직접데이타입력!$M299=1,IF(직접데이타입력!$E299="1",직접데이타입력!$K299," ")," ")</f>
        <v xml:space="preserve"> </v>
      </c>
      <c r="C294" s="29" t="str">
        <f>IF(직접데이타입력!$M299=1,IF(직접데이타입력!$E299="2",직접데이타입력!$K299," ")," ")</f>
        <v xml:space="preserve"> </v>
      </c>
      <c r="D294" s="29" t="str">
        <f>IF(직접데이타입력!$M299=1,IF(직접데이타입력!$E299="3",직접데이타입력!$K299," ")," ")</f>
        <v xml:space="preserve"> </v>
      </c>
      <c r="E294" s="29" t="str">
        <f>IF(직접데이타입력!$M299=1,IF(직접데이타입력!$E299="4",직접데이타입력!$K299," ")," ")</f>
        <v xml:space="preserve"> </v>
      </c>
      <c r="F294" s="29" t="str">
        <f>IF(직접데이타입력!$M299=1,IF(직접데이타입력!$E299="5",직접데이타입력!$K299," ")," ")</f>
        <v xml:space="preserve"> </v>
      </c>
      <c r="G294" s="29" t="str">
        <f>IF(직접데이타입력!$M299=1,IF(직접데이타입력!$E299="6",직접데이타입력!$K299," ")," ")</f>
        <v xml:space="preserve"> </v>
      </c>
      <c r="H294" s="29" t="str">
        <f>IF(직접데이타입력!$M299=1,IF(직접데이타입력!$E299="7",직접데이타입력!$K299," ")," ")</f>
        <v xml:space="preserve"> </v>
      </c>
      <c r="I294" s="29" t="str">
        <f>IF(직접데이타입력!$M299=1,IF(직접데이타입력!$E299="8",직접데이타입력!$K299," ")," ")</f>
        <v xml:space="preserve"> </v>
      </c>
      <c r="J294" s="29" t="str">
        <f>IF(직접데이타입력!$M299=1,IF(직접데이타입력!$E299="9",직접데이타입력!$K299," ")," ")</f>
        <v xml:space="preserve"> </v>
      </c>
      <c r="K294" s="29" t="str">
        <f>IF(직접데이타입력!$M299=1,IF(직접데이타입력!$E299="10",직접데이타입력!$K299," ")," ")</f>
        <v xml:space="preserve"> </v>
      </c>
      <c r="L294" s="29" t="str">
        <f>IF(직접데이타입력!$M299=1,IF(직접데이타입력!$E299="11",직접데이타입력!$K299," ")," ")</f>
        <v xml:space="preserve"> </v>
      </c>
      <c r="M294" s="29" t="str">
        <f>IF(직접데이타입력!$M299=1,IF(직접데이타입력!$E299="12",직접데이타입력!$K299," ")," ")</f>
        <v xml:space="preserve"> </v>
      </c>
      <c r="N294" s="29" t="str">
        <f>IF(직접데이타입력!$M299=1,IF(직접데이타입력!$E299="13",직접데이타입력!$K299," ")," ")</f>
        <v xml:space="preserve"> </v>
      </c>
      <c r="O294" s="29" t="str">
        <f>IF(직접데이타입력!$M299=1,IF(직접데이타입력!$E299="14",직접데이타입력!$K299," ")," ")</f>
        <v xml:space="preserve"> </v>
      </c>
      <c r="P294" s="29" t="str">
        <f>IF(직접데이타입력!$M299=1,IF(직접데이타입력!$E299="15",직접데이타입력!$K299," ")," ")</f>
        <v xml:space="preserve"> </v>
      </c>
      <c r="Q294" s="29" t="str">
        <f>IF(직접데이타입력!$M299=1,IF(직접데이타입력!$E299="16",직접데이타입력!$K299," ")," ")</f>
        <v xml:space="preserve"> </v>
      </c>
      <c r="R294" s="29" t="str">
        <f>IF(직접데이타입력!$M299=1,IF(직접데이타입력!$E299="17",직접데이타입력!$K299," ")," ")</f>
        <v xml:space="preserve"> </v>
      </c>
      <c r="S294" s="29" t="str">
        <f>IF(직접데이타입력!$M299=1,IF(직접데이타입력!$E299="18",직접데이타입력!$K299," ")," ")</f>
        <v xml:space="preserve"> </v>
      </c>
      <c r="T294" s="29" t="str">
        <f>IF(직접데이타입력!$M299=1,IF(직접데이타입력!$E299="19",직접데이타입력!$K299," ")," ")</f>
        <v xml:space="preserve"> </v>
      </c>
    </row>
    <row r="295" spans="1:20" ht="11.25" customHeight="1">
      <c r="A295" s="29">
        <f t="shared" si="4"/>
        <v>294</v>
      </c>
      <c r="B295" s="29" t="str">
        <f>IF(직접데이타입력!$M300=1,IF(직접데이타입력!$E300="1",직접데이타입력!$K300," ")," ")</f>
        <v xml:space="preserve"> </v>
      </c>
      <c r="C295" s="29" t="str">
        <f>IF(직접데이타입력!$M300=1,IF(직접데이타입력!$E300="2",직접데이타입력!$K300," ")," ")</f>
        <v xml:space="preserve"> </v>
      </c>
      <c r="D295" s="29" t="str">
        <f>IF(직접데이타입력!$M300=1,IF(직접데이타입력!$E300="3",직접데이타입력!$K300," ")," ")</f>
        <v xml:space="preserve"> </v>
      </c>
      <c r="E295" s="29" t="str">
        <f>IF(직접데이타입력!$M300=1,IF(직접데이타입력!$E300="4",직접데이타입력!$K300," ")," ")</f>
        <v xml:space="preserve"> </v>
      </c>
      <c r="F295" s="29" t="str">
        <f>IF(직접데이타입력!$M300=1,IF(직접데이타입력!$E300="5",직접데이타입력!$K300," ")," ")</f>
        <v xml:space="preserve"> </v>
      </c>
      <c r="G295" s="29" t="str">
        <f>IF(직접데이타입력!$M300=1,IF(직접데이타입력!$E300="6",직접데이타입력!$K300," ")," ")</f>
        <v xml:space="preserve"> </v>
      </c>
      <c r="H295" s="29" t="str">
        <f>IF(직접데이타입력!$M300=1,IF(직접데이타입력!$E300="7",직접데이타입력!$K300," ")," ")</f>
        <v xml:space="preserve"> </v>
      </c>
      <c r="I295" s="29" t="str">
        <f>IF(직접데이타입력!$M300=1,IF(직접데이타입력!$E300="8",직접데이타입력!$K300," ")," ")</f>
        <v xml:space="preserve"> </v>
      </c>
      <c r="J295" s="29" t="str">
        <f>IF(직접데이타입력!$M300=1,IF(직접데이타입력!$E300="9",직접데이타입력!$K300," ")," ")</f>
        <v xml:space="preserve"> </v>
      </c>
      <c r="K295" s="29" t="str">
        <f>IF(직접데이타입력!$M300=1,IF(직접데이타입력!$E300="10",직접데이타입력!$K300," ")," ")</f>
        <v xml:space="preserve"> </v>
      </c>
      <c r="L295" s="29" t="str">
        <f>IF(직접데이타입력!$M300=1,IF(직접데이타입력!$E300="11",직접데이타입력!$K300," ")," ")</f>
        <v xml:space="preserve"> </v>
      </c>
      <c r="M295" s="29" t="str">
        <f>IF(직접데이타입력!$M300=1,IF(직접데이타입력!$E300="12",직접데이타입력!$K300," ")," ")</f>
        <v xml:space="preserve"> </v>
      </c>
      <c r="N295" s="29" t="str">
        <f>IF(직접데이타입력!$M300=1,IF(직접데이타입력!$E300="13",직접데이타입력!$K300," ")," ")</f>
        <v xml:space="preserve"> </v>
      </c>
      <c r="O295" s="29" t="str">
        <f>IF(직접데이타입력!$M300=1,IF(직접데이타입력!$E300="14",직접데이타입력!$K300," ")," ")</f>
        <v xml:space="preserve"> </v>
      </c>
      <c r="P295" s="29" t="str">
        <f>IF(직접데이타입력!$M300=1,IF(직접데이타입력!$E300="15",직접데이타입력!$K300," ")," ")</f>
        <v xml:space="preserve"> </v>
      </c>
      <c r="Q295" s="29" t="str">
        <f>IF(직접데이타입력!$M300=1,IF(직접데이타입력!$E300="16",직접데이타입력!$K300," ")," ")</f>
        <v xml:space="preserve"> </v>
      </c>
      <c r="R295" s="29" t="str">
        <f>IF(직접데이타입력!$M300=1,IF(직접데이타입력!$E300="17",직접데이타입력!$K300," ")," ")</f>
        <v xml:space="preserve"> </v>
      </c>
      <c r="S295" s="29" t="str">
        <f>IF(직접데이타입력!$M300=1,IF(직접데이타입력!$E300="18",직접데이타입력!$K300," ")," ")</f>
        <v xml:space="preserve"> </v>
      </c>
      <c r="T295" s="29" t="str">
        <f>IF(직접데이타입력!$M300=1,IF(직접데이타입력!$E300="19",직접데이타입력!$K300," ")," ")</f>
        <v xml:space="preserve"> </v>
      </c>
    </row>
    <row r="296" spans="1:20" ht="11.25" customHeight="1">
      <c r="A296" s="29">
        <f t="shared" si="4"/>
        <v>295</v>
      </c>
      <c r="B296" s="29" t="str">
        <f>IF(직접데이타입력!$M301=1,IF(직접데이타입력!$E301="1",직접데이타입력!$K301," ")," ")</f>
        <v xml:space="preserve"> </v>
      </c>
      <c r="C296" s="29" t="str">
        <f>IF(직접데이타입력!$M301=1,IF(직접데이타입력!$E301="2",직접데이타입력!$K301," ")," ")</f>
        <v xml:space="preserve"> </v>
      </c>
      <c r="D296" s="29" t="str">
        <f>IF(직접데이타입력!$M301=1,IF(직접데이타입력!$E301="3",직접데이타입력!$K301," ")," ")</f>
        <v xml:space="preserve"> </v>
      </c>
      <c r="E296" s="29" t="str">
        <f>IF(직접데이타입력!$M301=1,IF(직접데이타입력!$E301="4",직접데이타입력!$K301," ")," ")</f>
        <v xml:space="preserve"> </v>
      </c>
      <c r="F296" s="29" t="str">
        <f>IF(직접데이타입력!$M301=1,IF(직접데이타입력!$E301="5",직접데이타입력!$K301," ")," ")</f>
        <v xml:space="preserve"> </v>
      </c>
      <c r="G296" s="29" t="str">
        <f>IF(직접데이타입력!$M301=1,IF(직접데이타입력!$E301="6",직접데이타입력!$K301," ")," ")</f>
        <v xml:space="preserve"> </v>
      </c>
      <c r="H296" s="29" t="str">
        <f>IF(직접데이타입력!$M301=1,IF(직접데이타입력!$E301="7",직접데이타입력!$K301," ")," ")</f>
        <v xml:space="preserve"> </v>
      </c>
      <c r="I296" s="29" t="str">
        <f>IF(직접데이타입력!$M301=1,IF(직접데이타입력!$E301="8",직접데이타입력!$K301," ")," ")</f>
        <v xml:space="preserve"> </v>
      </c>
      <c r="J296" s="29" t="str">
        <f>IF(직접데이타입력!$M301=1,IF(직접데이타입력!$E301="9",직접데이타입력!$K301," ")," ")</f>
        <v xml:space="preserve"> </v>
      </c>
      <c r="K296" s="29" t="str">
        <f>IF(직접데이타입력!$M301=1,IF(직접데이타입력!$E301="10",직접데이타입력!$K301," ")," ")</f>
        <v xml:space="preserve"> </v>
      </c>
      <c r="L296" s="29" t="str">
        <f>IF(직접데이타입력!$M301=1,IF(직접데이타입력!$E301="11",직접데이타입력!$K301," ")," ")</f>
        <v xml:space="preserve"> </v>
      </c>
      <c r="M296" s="29" t="str">
        <f>IF(직접데이타입력!$M301=1,IF(직접데이타입력!$E301="12",직접데이타입력!$K301," ")," ")</f>
        <v xml:space="preserve"> </v>
      </c>
      <c r="N296" s="29" t="str">
        <f>IF(직접데이타입력!$M301=1,IF(직접데이타입력!$E301="13",직접데이타입력!$K301," ")," ")</f>
        <v xml:space="preserve"> </v>
      </c>
      <c r="O296" s="29" t="str">
        <f>IF(직접데이타입력!$M301=1,IF(직접데이타입력!$E301="14",직접데이타입력!$K301," ")," ")</f>
        <v xml:space="preserve"> </v>
      </c>
      <c r="P296" s="29" t="str">
        <f>IF(직접데이타입력!$M301=1,IF(직접데이타입력!$E301="15",직접데이타입력!$K301," ")," ")</f>
        <v xml:space="preserve"> </v>
      </c>
      <c r="Q296" s="29" t="str">
        <f>IF(직접데이타입력!$M301=1,IF(직접데이타입력!$E301="16",직접데이타입력!$K301," ")," ")</f>
        <v xml:space="preserve"> </v>
      </c>
      <c r="R296" s="29" t="str">
        <f>IF(직접데이타입력!$M301=1,IF(직접데이타입력!$E301="17",직접데이타입력!$K301," ")," ")</f>
        <v xml:space="preserve"> </v>
      </c>
      <c r="S296" s="29" t="str">
        <f>IF(직접데이타입력!$M301=1,IF(직접데이타입력!$E301="18",직접데이타입력!$K301," ")," ")</f>
        <v xml:space="preserve"> </v>
      </c>
      <c r="T296" s="29" t="str">
        <f>IF(직접데이타입력!$M301=1,IF(직접데이타입력!$E301="19",직접데이타입력!$K301," ")," ")</f>
        <v xml:space="preserve"> </v>
      </c>
    </row>
    <row r="297" spans="1:20" ht="11.25" customHeight="1">
      <c r="A297" s="29">
        <f t="shared" si="4"/>
        <v>296</v>
      </c>
      <c r="B297" s="29" t="str">
        <f>IF(직접데이타입력!$M302=1,IF(직접데이타입력!$E302="1",직접데이타입력!$K302," ")," ")</f>
        <v xml:space="preserve"> </v>
      </c>
      <c r="C297" s="29" t="str">
        <f>IF(직접데이타입력!$M302=1,IF(직접데이타입력!$E302="2",직접데이타입력!$K302," ")," ")</f>
        <v xml:space="preserve"> </v>
      </c>
      <c r="D297" s="29" t="str">
        <f>IF(직접데이타입력!$M302=1,IF(직접데이타입력!$E302="3",직접데이타입력!$K302," ")," ")</f>
        <v xml:space="preserve"> </v>
      </c>
      <c r="E297" s="29" t="str">
        <f>IF(직접데이타입력!$M302=1,IF(직접데이타입력!$E302="4",직접데이타입력!$K302," ")," ")</f>
        <v xml:space="preserve"> </v>
      </c>
      <c r="F297" s="29" t="str">
        <f>IF(직접데이타입력!$M302=1,IF(직접데이타입력!$E302="5",직접데이타입력!$K302," ")," ")</f>
        <v xml:space="preserve"> </v>
      </c>
      <c r="G297" s="29" t="str">
        <f>IF(직접데이타입력!$M302=1,IF(직접데이타입력!$E302="6",직접데이타입력!$K302," ")," ")</f>
        <v xml:space="preserve"> </v>
      </c>
      <c r="H297" s="29" t="str">
        <f>IF(직접데이타입력!$M302=1,IF(직접데이타입력!$E302="7",직접데이타입력!$K302," ")," ")</f>
        <v xml:space="preserve"> </v>
      </c>
      <c r="I297" s="29" t="str">
        <f>IF(직접데이타입력!$M302=1,IF(직접데이타입력!$E302="8",직접데이타입력!$K302," ")," ")</f>
        <v xml:space="preserve"> </v>
      </c>
      <c r="J297" s="29" t="str">
        <f>IF(직접데이타입력!$M302=1,IF(직접데이타입력!$E302="9",직접데이타입력!$K302," ")," ")</f>
        <v xml:space="preserve"> </v>
      </c>
      <c r="K297" s="29" t="str">
        <f>IF(직접데이타입력!$M302=1,IF(직접데이타입력!$E302="10",직접데이타입력!$K302," ")," ")</f>
        <v xml:space="preserve"> </v>
      </c>
      <c r="L297" s="29" t="str">
        <f>IF(직접데이타입력!$M302=1,IF(직접데이타입력!$E302="11",직접데이타입력!$K302," ")," ")</f>
        <v xml:space="preserve"> </v>
      </c>
      <c r="M297" s="29" t="str">
        <f>IF(직접데이타입력!$M302=1,IF(직접데이타입력!$E302="12",직접데이타입력!$K302," ")," ")</f>
        <v xml:space="preserve"> </v>
      </c>
      <c r="N297" s="29" t="str">
        <f>IF(직접데이타입력!$M302=1,IF(직접데이타입력!$E302="13",직접데이타입력!$K302," ")," ")</f>
        <v xml:space="preserve"> </v>
      </c>
      <c r="O297" s="29" t="str">
        <f>IF(직접데이타입력!$M302=1,IF(직접데이타입력!$E302="14",직접데이타입력!$K302," ")," ")</f>
        <v xml:space="preserve"> </v>
      </c>
      <c r="P297" s="29" t="str">
        <f>IF(직접데이타입력!$M302=1,IF(직접데이타입력!$E302="15",직접데이타입력!$K302," ")," ")</f>
        <v xml:space="preserve"> </v>
      </c>
      <c r="Q297" s="29" t="str">
        <f>IF(직접데이타입력!$M302=1,IF(직접데이타입력!$E302="16",직접데이타입력!$K302," ")," ")</f>
        <v xml:space="preserve"> </v>
      </c>
      <c r="R297" s="29" t="str">
        <f>IF(직접데이타입력!$M302=1,IF(직접데이타입력!$E302="17",직접데이타입력!$K302," ")," ")</f>
        <v xml:space="preserve"> </v>
      </c>
      <c r="S297" s="29" t="str">
        <f>IF(직접데이타입력!$M302=1,IF(직접데이타입력!$E302="18",직접데이타입력!$K302," ")," ")</f>
        <v xml:space="preserve"> </v>
      </c>
      <c r="T297" s="29" t="str">
        <f>IF(직접데이타입력!$M302=1,IF(직접데이타입력!$E302="19",직접데이타입력!$K302," ")," ")</f>
        <v xml:space="preserve"> </v>
      </c>
    </row>
    <row r="298" spans="1:20" ht="11.25" customHeight="1">
      <c r="A298" s="29">
        <f t="shared" si="4"/>
        <v>297</v>
      </c>
      <c r="B298" s="29" t="str">
        <f>IF(직접데이타입력!$M303=1,IF(직접데이타입력!$E303="1",직접데이타입력!$K303," ")," ")</f>
        <v xml:space="preserve"> </v>
      </c>
      <c r="C298" s="29" t="str">
        <f>IF(직접데이타입력!$M303=1,IF(직접데이타입력!$E303="2",직접데이타입력!$K303," ")," ")</f>
        <v xml:space="preserve"> </v>
      </c>
      <c r="D298" s="29" t="str">
        <f>IF(직접데이타입력!$M303=1,IF(직접데이타입력!$E303="3",직접데이타입력!$K303," ")," ")</f>
        <v xml:space="preserve"> </v>
      </c>
      <c r="E298" s="29" t="str">
        <f>IF(직접데이타입력!$M303=1,IF(직접데이타입력!$E303="4",직접데이타입력!$K303," ")," ")</f>
        <v xml:space="preserve"> </v>
      </c>
      <c r="F298" s="29" t="str">
        <f>IF(직접데이타입력!$M303=1,IF(직접데이타입력!$E303="5",직접데이타입력!$K303," ")," ")</f>
        <v xml:space="preserve"> </v>
      </c>
      <c r="G298" s="29" t="str">
        <f>IF(직접데이타입력!$M303=1,IF(직접데이타입력!$E303="6",직접데이타입력!$K303," ")," ")</f>
        <v xml:space="preserve"> </v>
      </c>
      <c r="H298" s="29" t="str">
        <f>IF(직접데이타입력!$M303=1,IF(직접데이타입력!$E303="7",직접데이타입력!$K303," ")," ")</f>
        <v xml:space="preserve"> </v>
      </c>
      <c r="I298" s="29" t="str">
        <f>IF(직접데이타입력!$M303=1,IF(직접데이타입력!$E303="8",직접데이타입력!$K303," ")," ")</f>
        <v xml:space="preserve"> </v>
      </c>
      <c r="J298" s="29" t="str">
        <f>IF(직접데이타입력!$M303=1,IF(직접데이타입력!$E303="9",직접데이타입력!$K303," ")," ")</f>
        <v xml:space="preserve"> </v>
      </c>
      <c r="K298" s="29" t="str">
        <f>IF(직접데이타입력!$M303=1,IF(직접데이타입력!$E303="10",직접데이타입력!$K303," ")," ")</f>
        <v xml:space="preserve"> </v>
      </c>
      <c r="L298" s="29" t="str">
        <f>IF(직접데이타입력!$M303=1,IF(직접데이타입력!$E303="11",직접데이타입력!$K303," ")," ")</f>
        <v xml:space="preserve"> </v>
      </c>
      <c r="M298" s="29" t="str">
        <f>IF(직접데이타입력!$M303=1,IF(직접데이타입력!$E303="12",직접데이타입력!$K303," ")," ")</f>
        <v xml:space="preserve"> </v>
      </c>
      <c r="N298" s="29" t="str">
        <f>IF(직접데이타입력!$M303=1,IF(직접데이타입력!$E303="13",직접데이타입력!$K303," ")," ")</f>
        <v xml:space="preserve"> </v>
      </c>
      <c r="O298" s="29" t="str">
        <f>IF(직접데이타입력!$M303=1,IF(직접데이타입력!$E303="14",직접데이타입력!$K303," ")," ")</f>
        <v xml:space="preserve"> </v>
      </c>
      <c r="P298" s="29" t="str">
        <f>IF(직접데이타입력!$M303=1,IF(직접데이타입력!$E303="15",직접데이타입력!$K303," ")," ")</f>
        <v xml:space="preserve"> </v>
      </c>
      <c r="Q298" s="29" t="str">
        <f>IF(직접데이타입력!$M303=1,IF(직접데이타입력!$E303="16",직접데이타입력!$K303," ")," ")</f>
        <v xml:space="preserve"> </v>
      </c>
      <c r="R298" s="29" t="str">
        <f>IF(직접데이타입력!$M303=1,IF(직접데이타입력!$E303="17",직접데이타입력!$K303," ")," ")</f>
        <v xml:space="preserve"> </v>
      </c>
      <c r="S298" s="29" t="str">
        <f>IF(직접데이타입력!$M303=1,IF(직접데이타입력!$E303="18",직접데이타입력!$K303," ")," ")</f>
        <v xml:space="preserve"> </v>
      </c>
      <c r="T298" s="29" t="str">
        <f>IF(직접데이타입력!$M303=1,IF(직접데이타입력!$E303="19",직접데이타입력!$K303," ")," ")</f>
        <v xml:space="preserve"> </v>
      </c>
    </row>
    <row r="299" spans="1:20" ht="11.25" customHeight="1">
      <c r="A299" s="29">
        <f t="shared" si="4"/>
        <v>298</v>
      </c>
      <c r="B299" s="29" t="str">
        <f>IF(직접데이타입력!$M304=1,IF(직접데이타입력!$E304="1",직접데이타입력!$K304," ")," ")</f>
        <v xml:space="preserve"> </v>
      </c>
      <c r="C299" s="29" t="str">
        <f>IF(직접데이타입력!$M304=1,IF(직접데이타입력!$E304="2",직접데이타입력!$K304," ")," ")</f>
        <v xml:space="preserve"> </v>
      </c>
      <c r="D299" s="29" t="str">
        <f>IF(직접데이타입력!$M304=1,IF(직접데이타입력!$E304="3",직접데이타입력!$K304," ")," ")</f>
        <v xml:space="preserve"> </v>
      </c>
      <c r="E299" s="29" t="str">
        <f>IF(직접데이타입력!$M304=1,IF(직접데이타입력!$E304="4",직접데이타입력!$K304," ")," ")</f>
        <v xml:space="preserve"> </v>
      </c>
      <c r="F299" s="29" t="str">
        <f>IF(직접데이타입력!$M304=1,IF(직접데이타입력!$E304="5",직접데이타입력!$K304," ")," ")</f>
        <v xml:space="preserve"> </v>
      </c>
      <c r="G299" s="29" t="str">
        <f>IF(직접데이타입력!$M304=1,IF(직접데이타입력!$E304="6",직접데이타입력!$K304," ")," ")</f>
        <v xml:space="preserve"> </v>
      </c>
      <c r="H299" s="29" t="str">
        <f>IF(직접데이타입력!$M304=1,IF(직접데이타입력!$E304="7",직접데이타입력!$K304," ")," ")</f>
        <v xml:space="preserve"> </v>
      </c>
      <c r="I299" s="29" t="str">
        <f>IF(직접데이타입력!$M304=1,IF(직접데이타입력!$E304="8",직접데이타입력!$K304," ")," ")</f>
        <v xml:space="preserve"> </v>
      </c>
      <c r="J299" s="29" t="str">
        <f>IF(직접데이타입력!$M304=1,IF(직접데이타입력!$E304="9",직접데이타입력!$K304," ")," ")</f>
        <v xml:space="preserve"> </v>
      </c>
      <c r="K299" s="29" t="str">
        <f>IF(직접데이타입력!$M304=1,IF(직접데이타입력!$E304="10",직접데이타입력!$K304," ")," ")</f>
        <v xml:space="preserve"> </v>
      </c>
      <c r="L299" s="29" t="str">
        <f>IF(직접데이타입력!$M304=1,IF(직접데이타입력!$E304="11",직접데이타입력!$K304," ")," ")</f>
        <v xml:space="preserve"> </v>
      </c>
      <c r="M299" s="29" t="str">
        <f>IF(직접데이타입력!$M304=1,IF(직접데이타입력!$E304="12",직접데이타입력!$K304," ")," ")</f>
        <v xml:space="preserve"> </v>
      </c>
      <c r="N299" s="29" t="str">
        <f>IF(직접데이타입력!$M304=1,IF(직접데이타입력!$E304="13",직접데이타입력!$K304," ")," ")</f>
        <v xml:space="preserve"> </v>
      </c>
      <c r="O299" s="29" t="str">
        <f>IF(직접데이타입력!$M304=1,IF(직접데이타입력!$E304="14",직접데이타입력!$K304," ")," ")</f>
        <v xml:space="preserve"> </v>
      </c>
      <c r="P299" s="29" t="str">
        <f>IF(직접데이타입력!$M304=1,IF(직접데이타입력!$E304="15",직접데이타입력!$K304," ")," ")</f>
        <v xml:space="preserve"> </v>
      </c>
      <c r="Q299" s="29" t="str">
        <f>IF(직접데이타입력!$M304=1,IF(직접데이타입력!$E304="16",직접데이타입력!$K304," ")," ")</f>
        <v xml:space="preserve"> </v>
      </c>
      <c r="R299" s="29" t="str">
        <f>IF(직접데이타입력!$M304=1,IF(직접데이타입력!$E304="17",직접데이타입력!$K304," ")," ")</f>
        <v xml:space="preserve"> </v>
      </c>
      <c r="S299" s="29" t="str">
        <f>IF(직접데이타입력!$M304=1,IF(직접데이타입력!$E304="18",직접데이타입력!$K304," ")," ")</f>
        <v xml:space="preserve"> </v>
      </c>
      <c r="T299" s="29" t="str">
        <f>IF(직접데이타입력!$M304=1,IF(직접데이타입력!$E304="19",직접데이타입력!$K304," ")," ")</f>
        <v xml:space="preserve"> </v>
      </c>
    </row>
    <row r="300" spans="1:20" ht="11.25" customHeight="1">
      <c r="A300" s="29">
        <f t="shared" si="4"/>
        <v>299</v>
      </c>
      <c r="B300" s="29" t="str">
        <f>IF(직접데이타입력!$M305=1,IF(직접데이타입력!$E305="1",직접데이타입력!$K305," ")," ")</f>
        <v xml:space="preserve"> </v>
      </c>
      <c r="C300" s="29" t="str">
        <f>IF(직접데이타입력!$M305=1,IF(직접데이타입력!$E305="2",직접데이타입력!$K305," ")," ")</f>
        <v xml:space="preserve"> </v>
      </c>
      <c r="D300" s="29" t="str">
        <f>IF(직접데이타입력!$M305=1,IF(직접데이타입력!$E305="3",직접데이타입력!$K305," ")," ")</f>
        <v xml:space="preserve"> </v>
      </c>
      <c r="E300" s="29" t="str">
        <f>IF(직접데이타입력!$M305=1,IF(직접데이타입력!$E305="4",직접데이타입력!$K305," ")," ")</f>
        <v xml:space="preserve"> </v>
      </c>
      <c r="F300" s="29" t="str">
        <f>IF(직접데이타입력!$M305=1,IF(직접데이타입력!$E305="5",직접데이타입력!$K305," ")," ")</f>
        <v xml:space="preserve"> </v>
      </c>
      <c r="G300" s="29" t="str">
        <f>IF(직접데이타입력!$M305=1,IF(직접데이타입력!$E305="6",직접데이타입력!$K305," ")," ")</f>
        <v xml:space="preserve"> </v>
      </c>
      <c r="H300" s="29" t="str">
        <f>IF(직접데이타입력!$M305=1,IF(직접데이타입력!$E305="7",직접데이타입력!$K305," ")," ")</f>
        <v xml:space="preserve"> </v>
      </c>
      <c r="I300" s="29" t="str">
        <f>IF(직접데이타입력!$M305=1,IF(직접데이타입력!$E305="8",직접데이타입력!$K305," ")," ")</f>
        <v xml:space="preserve"> </v>
      </c>
      <c r="J300" s="29" t="str">
        <f>IF(직접데이타입력!$M305=1,IF(직접데이타입력!$E305="9",직접데이타입력!$K305," ")," ")</f>
        <v xml:space="preserve"> </v>
      </c>
      <c r="K300" s="29" t="str">
        <f>IF(직접데이타입력!$M305=1,IF(직접데이타입력!$E305="10",직접데이타입력!$K305," ")," ")</f>
        <v xml:space="preserve"> </v>
      </c>
      <c r="L300" s="29" t="str">
        <f>IF(직접데이타입력!$M305=1,IF(직접데이타입력!$E305="11",직접데이타입력!$K305," ")," ")</f>
        <v xml:space="preserve"> </v>
      </c>
      <c r="M300" s="29" t="str">
        <f>IF(직접데이타입력!$M305=1,IF(직접데이타입력!$E305="12",직접데이타입력!$K305," ")," ")</f>
        <v xml:space="preserve"> </v>
      </c>
      <c r="N300" s="29" t="str">
        <f>IF(직접데이타입력!$M305=1,IF(직접데이타입력!$E305="13",직접데이타입력!$K305," ")," ")</f>
        <v xml:space="preserve"> </v>
      </c>
      <c r="O300" s="29" t="str">
        <f>IF(직접데이타입력!$M305=1,IF(직접데이타입력!$E305="14",직접데이타입력!$K305," ")," ")</f>
        <v xml:space="preserve"> </v>
      </c>
      <c r="P300" s="29" t="str">
        <f>IF(직접데이타입력!$M305=1,IF(직접데이타입력!$E305="15",직접데이타입력!$K305," ")," ")</f>
        <v xml:space="preserve"> </v>
      </c>
      <c r="Q300" s="29" t="str">
        <f>IF(직접데이타입력!$M305=1,IF(직접데이타입력!$E305="16",직접데이타입력!$K305," ")," ")</f>
        <v xml:space="preserve"> </v>
      </c>
      <c r="R300" s="29" t="str">
        <f>IF(직접데이타입력!$M305=1,IF(직접데이타입력!$E305="17",직접데이타입력!$K305," ")," ")</f>
        <v xml:space="preserve"> </v>
      </c>
      <c r="S300" s="29" t="str">
        <f>IF(직접데이타입력!$M305=1,IF(직접데이타입력!$E305="18",직접데이타입력!$K305," ")," ")</f>
        <v xml:space="preserve"> </v>
      </c>
      <c r="T300" s="29" t="str">
        <f>IF(직접데이타입력!$M305=1,IF(직접데이타입력!$E305="19",직접데이타입력!$K305," ")," ")</f>
        <v xml:space="preserve"> </v>
      </c>
    </row>
    <row r="301" spans="1:20" ht="11.25" customHeight="1">
      <c r="A301" s="29">
        <f t="shared" si="4"/>
        <v>300</v>
      </c>
      <c r="B301" s="29" t="str">
        <f>IF(직접데이타입력!$M306=1,IF(직접데이타입력!$E306="1",직접데이타입력!$K306," ")," ")</f>
        <v xml:space="preserve"> </v>
      </c>
      <c r="C301" s="29" t="str">
        <f>IF(직접데이타입력!$M306=1,IF(직접데이타입력!$E306="2",직접데이타입력!$K306," ")," ")</f>
        <v xml:space="preserve"> </v>
      </c>
      <c r="D301" s="29" t="str">
        <f>IF(직접데이타입력!$M306=1,IF(직접데이타입력!$E306="3",직접데이타입력!$K306," ")," ")</f>
        <v xml:space="preserve"> </v>
      </c>
      <c r="E301" s="29" t="str">
        <f>IF(직접데이타입력!$M306=1,IF(직접데이타입력!$E306="4",직접데이타입력!$K306," ")," ")</f>
        <v xml:space="preserve"> </v>
      </c>
      <c r="F301" s="29" t="str">
        <f>IF(직접데이타입력!$M306=1,IF(직접데이타입력!$E306="5",직접데이타입력!$K306," ")," ")</f>
        <v xml:space="preserve"> </v>
      </c>
      <c r="G301" s="29" t="str">
        <f>IF(직접데이타입력!$M306=1,IF(직접데이타입력!$E306="6",직접데이타입력!$K306," ")," ")</f>
        <v xml:space="preserve"> </v>
      </c>
      <c r="H301" s="29" t="str">
        <f>IF(직접데이타입력!$M306=1,IF(직접데이타입력!$E306="7",직접데이타입력!$K306," ")," ")</f>
        <v xml:space="preserve"> </v>
      </c>
      <c r="I301" s="29" t="str">
        <f>IF(직접데이타입력!$M306=1,IF(직접데이타입력!$E306="8",직접데이타입력!$K306," ")," ")</f>
        <v xml:space="preserve"> </v>
      </c>
      <c r="J301" s="29" t="str">
        <f>IF(직접데이타입력!$M306=1,IF(직접데이타입력!$E306="9",직접데이타입력!$K306," ")," ")</f>
        <v xml:space="preserve"> </v>
      </c>
      <c r="K301" s="29" t="str">
        <f>IF(직접데이타입력!$M306=1,IF(직접데이타입력!$E306="10",직접데이타입력!$K306," ")," ")</f>
        <v xml:space="preserve"> </v>
      </c>
      <c r="L301" s="29" t="str">
        <f>IF(직접데이타입력!$M306=1,IF(직접데이타입력!$E306="11",직접데이타입력!$K306," ")," ")</f>
        <v xml:space="preserve"> </v>
      </c>
      <c r="M301" s="29" t="str">
        <f>IF(직접데이타입력!$M306=1,IF(직접데이타입력!$E306="12",직접데이타입력!$K306," ")," ")</f>
        <v xml:space="preserve"> </v>
      </c>
      <c r="N301" s="29" t="str">
        <f>IF(직접데이타입력!$M306=1,IF(직접데이타입력!$E306="13",직접데이타입력!$K306," ")," ")</f>
        <v xml:space="preserve"> </v>
      </c>
      <c r="O301" s="29" t="str">
        <f>IF(직접데이타입력!$M306=1,IF(직접데이타입력!$E306="14",직접데이타입력!$K306," ")," ")</f>
        <v xml:space="preserve"> </v>
      </c>
      <c r="P301" s="29" t="str">
        <f>IF(직접데이타입력!$M306=1,IF(직접데이타입력!$E306="15",직접데이타입력!$K306," ")," ")</f>
        <v xml:space="preserve"> </v>
      </c>
      <c r="Q301" s="29" t="str">
        <f>IF(직접데이타입력!$M306=1,IF(직접데이타입력!$E306="16",직접데이타입력!$K306," ")," ")</f>
        <v xml:space="preserve"> </v>
      </c>
      <c r="R301" s="29" t="str">
        <f>IF(직접데이타입력!$M306=1,IF(직접데이타입력!$E306="17",직접데이타입력!$K306," ")," ")</f>
        <v xml:space="preserve"> </v>
      </c>
      <c r="S301" s="29" t="str">
        <f>IF(직접데이타입력!$M306=1,IF(직접데이타입력!$E306="18",직접데이타입력!$K306," ")," ")</f>
        <v xml:space="preserve"> </v>
      </c>
      <c r="T301" s="29" t="str">
        <f>IF(직접데이타입력!$M306=1,IF(직접데이타입력!$E306="19",직접데이타입력!$K306," ")," ")</f>
        <v xml:space="preserve"> </v>
      </c>
    </row>
    <row r="302" spans="1:20" ht="11.25" customHeight="1">
      <c r="A302" s="29">
        <f t="shared" si="4"/>
        <v>301</v>
      </c>
      <c r="B302" s="29" t="str">
        <f>IF(직접데이타입력!$M307=1,IF(직접데이타입력!$E307="1",직접데이타입력!$K307," ")," ")</f>
        <v xml:space="preserve"> </v>
      </c>
      <c r="C302" s="29" t="str">
        <f>IF(직접데이타입력!$M307=1,IF(직접데이타입력!$E307="2",직접데이타입력!$K307," ")," ")</f>
        <v xml:space="preserve"> </v>
      </c>
      <c r="D302" s="29" t="str">
        <f>IF(직접데이타입력!$M307=1,IF(직접데이타입력!$E307="3",직접데이타입력!$K307," ")," ")</f>
        <v xml:space="preserve"> </v>
      </c>
      <c r="E302" s="29" t="str">
        <f>IF(직접데이타입력!$M307=1,IF(직접데이타입력!$E307="4",직접데이타입력!$K307," ")," ")</f>
        <v xml:space="preserve"> </v>
      </c>
      <c r="F302" s="29" t="str">
        <f>IF(직접데이타입력!$M307=1,IF(직접데이타입력!$E307="5",직접데이타입력!$K307," ")," ")</f>
        <v xml:space="preserve"> </v>
      </c>
      <c r="G302" s="29" t="str">
        <f>IF(직접데이타입력!$M307=1,IF(직접데이타입력!$E307="6",직접데이타입력!$K307," ")," ")</f>
        <v xml:space="preserve"> </v>
      </c>
      <c r="H302" s="29" t="str">
        <f>IF(직접데이타입력!$M307=1,IF(직접데이타입력!$E307="7",직접데이타입력!$K307," ")," ")</f>
        <v xml:space="preserve"> </v>
      </c>
      <c r="I302" s="29" t="str">
        <f>IF(직접데이타입력!$M307=1,IF(직접데이타입력!$E307="8",직접데이타입력!$K307," ")," ")</f>
        <v xml:space="preserve"> </v>
      </c>
      <c r="J302" s="29" t="str">
        <f>IF(직접데이타입력!$M307=1,IF(직접데이타입력!$E307="9",직접데이타입력!$K307," ")," ")</f>
        <v xml:space="preserve"> </v>
      </c>
      <c r="K302" s="29" t="str">
        <f>IF(직접데이타입력!$M307=1,IF(직접데이타입력!$E307="10",직접데이타입력!$K307," ")," ")</f>
        <v xml:space="preserve"> </v>
      </c>
      <c r="L302" s="29" t="str">
        <f>IF(직접데이타입력!$M307=1,IF(직접데이타입력!$E307="11",직접데이타입력!$K307," ")," ")</f>
        <v xml:space="preserve"> </v>
      </c>
      <c r="M302" s="29" t="str">
        <f>IF(직접데이타입력!$M307=1,IF(직접데이타입력!$E307="12",직접데이타입력!$K307," ")," ")</f>
        <v xml:space="preserve"> </v>
      </c>
      <c r="N302" s="29" t="str">
        <f>IF(직접데이타입력!$M307=1,IF(직접데이타입력!$E307="13",직접데이타입력!$K307," ")," ")</f>
        <v xml:space="preserve"> </v>
      </c>
      <c r="O302" s="29" t="str">
        <f>IF(직접데이타입력!$M307=1,IF(직접데이타입력!$E307="14",직접데이타입력!$K307," ")," ")</f>
        <v xml:space="preserve"> </v>
      </c>
      <c r="P302" s="29" t="str">
        <f>IF(직접데이타입력!$M307=1,IF(직접데이타입력!$E307="15",직접데이타입력!$K307," ")," ")</f>
        <v xml:space="preserve"> </v>
      </c>
      <c r="Q302" s="29" t="str">
        <f>IF(직접데이타입력!$M307=1,IF(직접데이타입력!$E307="16",직접데이타입력!$K307," ")," ")</f>
        <v xml:space="preserve"> </v>
      </c>
      <c r="R302" s="29" t="str">
        <f>IF(직접데이타입력!$M307=1,IF(직접데이타입력!$E307="17",직접데이타입력!$K307," ")," ")</f>
        <v xml:space="preserve"> </v>
      </c>
      <c r="S302" s="29" t="str">
        <f>IF(직접데이타입력!$M307=1,IF(직접데이타입력!$E307="18",직접데이타입력!$K307," ")," ")</f>
        <v xml:space="preserve"> </v>
      </c>
      <c r="T302" s="29" t="str">
        <f>IF(직접데이타입력!$M307=1,IF(직접데이타입력!$E307="19",직접데이타입력!$K307," ")," ")</f>
        <v xml:space="preserve"> </v>
      </c>
    </row>
    <row r="303" spans="1:20" ht="11.25" customHeight="1">
      <c r="A303" s="29">
        <f t="shared" si="4"/>
        <v>302</v>
      </c>
      <c r="B303" s="29" t="str">
        <f>IF(직접데이타입력!$M308=1,IF(직접데이타입력!$E308="1",직접데이타입력!$K308," ")," ")</f>
        <v xml:space="preserve"> </v>
      </c>
      <c r="C303" s="29" t="str">
        <f>IF(직접데이타입력!$M308=1,IF(직접데이타입력!$E308="2",직접데이타입력!$K308," ")," ")</f>
        <v xml:space="preserve"> </v>
      </c>
      <c r="D303" s="29" t="str">
        <f>IF(직접데이타입력!$M308=1,IF(직접데이타입력!$E308="3",직접데이타입력!$K308," ")," ")</f>
        <v xml:space="preserve"> </v>
      </c>
      <c r="E303" s="29" t="str">
        <f>IF(직접데이타입력!$M308=1,IF(직접데이타입력!$E308="4",직접데이타입력!$K308," ")," ")</f>
        <v xml:space="preserve"> </v>
      </c>
      <c r="F303" s="29" t="str">
        <f>IF(직접데이타입력!$M308=1,IF(직접데이타입력!$E308="5",직접데이타입력!$K308," ")," ")</f>
        <v xml:space="preserve"> </v>
      </c>
      <c r="G303" s="29" t="str">
        <f>IF(직접데이타입력!$M308=1,IF(직접데이타입력!$E308="6",직접데이타입력!$K308," ")," ")</f>
        <v xml:space="preserve"> </v>
      </c>
      <c r="H303" s="29" t="str">
        <f>IF(직접데이타입력!$M308=1,IF(직접데이타입력!$E308="7",직접데이타입력!$K308," ")," ")</f>
        <v xml:space="preserve"> </v>
      </c>
      <c r="I303" s="29" t="str">
        <f>IF(직접데이타입력!$M308=1,IF(직접데이타입력!$E308="8",직접데이타입력!$K308," ")," ")</f>
        <v xml:space="preserve"> </v>
      </c>
      <c r="J303" s="29" t="str">
        <f>IF(직접데이타입력!$M308=1,IF(직접데이타입력!$E308="9",직접데이타입력!$K308," ")," ")</f>
        <v xml:space="preserve"> </v>
      </c>
      <c r="K303" s="29" t="str">
        <f>IF(직접데이타입력!$M308=1,IF(직접데이타입력!$E308="10",직접데이타입력!$K308," ")," ")</f>
        <v xml:space="preserve"> </v>
      </c>
      <c r="L303" s="29" t="str">
        <f>IF(직접데이타입력!$M308=1,IF(직접데이타입력!$E308="11",직접데이타입력!$K308," ")," ")</f>
        <v xml:space="preserve"> </v>
      </c>
      <c r="M303" s="29" t="str">
        <f>IF(직접데이타입력!$M308=1,IF(직접데이타입력!$E308="12",직접데이타입력!$K308," ")," ")</f>
        <v xml:space="preserve"> </v>
      </c>
      <c r="N303" s="29" t="str">
        <f>IF(직접데이타입력!$M308=1,IF(직접데이타입력!$E308="13",직접데이타입력!$K308," ")," ")</f>
        <v xml:space="preserve"> </v>
      </c>
      <c r="O303" s="29" t="str">
        <f>IF(직접데이타입력!$M308=1,IF(직접데이타입력!$E308="14",직접데이타입력!$K308," ")," ")</f>
        <v xml:space="preserve"> </v>
      </c>
      <c r="P303" s="29" t="str">
        <f>IF(직접데이타입력!$M308=1,IF(직접데이타입력!$E308="15",직접데이타입력!$K308," ")," ")</f>
        <v xml:space="preserve"> </v>
      </c>
      <c r="Q303" s="29" t="str">
        <f>IF(직접데이타입력!$M308=1,IF(직접데이타입력!$E308="16",직접데이타입력!$K308," ")," ")</f>
        <v xml:space="preserve"> </v>
      </c>
      <c r="R303" s="29" t="str">
        <f>IF(직접데이타입력!$M308=1,IF(직접데이타입력!$E308="17",직접데이타입력!$K308," ")," ")</f>
        <v xml:space="preserve"> </v>
      </c>
      <c r="S303" s="29" t="str">
        <f>IF(직접데이타입력!$M308=1,IF(직접데이타입력!$E308="18",직접데이타입력!$K308," ")," ")</f>
        <v xml:space="preserve"> </v>
      </c>
      <c r="T303" s="29" t="str">
        <f>IF(직접데이타입력!$M308=1,IF(직접데이타입력!$E308="19",직접데이타입력!$K308," ")," ")</f>
        <v xml:space="preserve"> </v>
      </c>
    </row>
    <row r="304" spans="1:20" ht="11.25" customHeight="1">
      <c r="A304" s="29">
        <f t="shared" si="4"/>
        <v>303</v>
      </c>
      <c r="B304" s="29" t="str">
        <f>IF(직접데이타입력!$M309=1,IF(직접데이타입력!$E309="1",직접데이타입력!$K309," ")," ")</f>
        <v xml:space="preserve"> </v>
      </c>
      <c r="C304" s="29" t="str">
        <f>IF(직접데이타입력!$M309=1,IF(직접데이타입력!$E309="2",직접데이타입력!$K309," ")," ")</f>
        <v xml:space="preserve"> </v>
      </c>
      <c r="D304" s="29" t="str">
        <f>IF(직접데이타입력!$M309=1,IF(직접데이타입력!$E309="3",직접데이타입력!$K309," ")," ")</f>
        <v xml:space="preserve"> </v>
      </c>
      <c r="E304" s="29" t="str">
        <f>IF(직접데이타입력!$M309=1,IF(직접데이타입력!$E309="4",직접데이타입력!$K309," ")," ")</f>
        <v xml:space="preserve"> </v>
      </c>
      <c r="F304" s="29" t="str">
        <f>IF(직접데이타입력!$M309=1,IF(직접데이타입력!$E309="5",직접데이타입력!$K309," ")," ")</f>
        <v xml:space="preserve"> </v>
      </c>
      <c r="G304" s="29" t="str">
        <f>IF(직접데이타입력!$M309=1,IF(직접데이타입력!$E309="6",직접데이타입력!$K309," ")," ")</f>
        <v xml:space="preserve"> </v>
      </c>
      <c r="H304" s="29" t="str">
        <f>IF(직접데이타입력!$M309=1,IF(직접데이타입력!$E309="7",직접데이타입력!$K309," ")," ")</f>
        <v xml:space="preserve"> </v>
      </c>
      <c r="I304" s="29" t="str">
        <f>IF(직접데이타입력!$M309=1,IF(직접데이타입력!$E309="8",직접데이타입력!$K309," ")," ")</f>
        <v xml:space="preserve"> </v>
      </c>
      <c r="J304" s="29" t="str">
        <f>IF(직접데이타입력!$M309=1,IF(직접데이타입력!$E309="9",직접데이타입력!$K309," ")," ")</f>
        <v xml:space="preserve"> </v>
      </c>
      <c r="K304" s="29" t="str">
        <f>IF(직접데이타입력!$M309=1,IF(직접데이타입력!$E309="10",직접데이타입력!$K309," ")," ")</f>
        <v xml:space="preserve"> </v>
      </c>
      <c r="L304" s="29" t="str">
        <f>IF(직접데이타입력!$M309=1,IF(직접데이타입력!$E309="11",직접데이타입력!$K309," ")," ")</f>
        <v xml:space="preserve"> </v>
      </c>
      <c r="M304" s="29" t="str">
        <f>IF(직접데이타입력!$M309=1,IF(직접데이타입력!$E309="12",직접데이타입력!$K309," ")," ")</f>
        <v xml:space="preserve"> </v>
      </c>
      <c r="N304" s="29" t="str">
        <f>IF(직접데이타입력!$M309=1,IF(직접데이타입력!$E309="13",직접데이타입력!$K309," ")," ")</f>
        <v xml:space="preserve"> </v>
      </c>
      <c r="O304" s="29" t="str">
        <f>IF(직접데이타입력!$M309=1,IF(직접데이타입력!$E309="14",직접데이타입력!$K309," ")," ")</f>
        <v xml:space="preserve"> </v>
      </c>
      <c r="P304" s="29" t="str">
        <f>IF(직접데이타입력!$M309=1,IF(직접데이타입력!$E309="15",직접데이타입력!$K309," ")," ")</f>
        <v xml:space="preserve"> </v>
      </c>
      <c r="Q304" s="29" t="str">
        <f>IF(직접데이타입력!$M309=1,IF(직접데이타입력!$E309="16",직접데이타입력!$K309," ")," ")</f>
        <v xml:space="preserve"> </v>
      </c>
      <c r="R304" s="29" t="str">
        <f>IF(직접데이타입력!$M309=1,IF(직접데이타입력!$E309="17",직접데이타입력!$K309," ")," ")</f>
        <v xml:space="preserve"> </v>
      </c>
      <c r="S304" s="29" t="str">
        <f>IF(직접데이타입력!$M309=1,IF(직접데이타입력!$E309="18",직접데이타입력!$K309," ")," ")</f>
        <v xml:space="preserve"> </v>
      </c>
      <c r="T304" s="29" t="str">
        <f>IF(직접데이타입력!$M309=1,IF(직접데이타입력!$E309="19",직접데이타입력!$K309," ")," ")</f>
        <v xml:space="preserve"> </v>
      </c>
    </row>
    <row r="305" spans="1:20" ht="11.25" customHeight="1">
      <c r="A305" s="29">
        <f t="shared" si="4"/>
        <v>304</v>
      </c>
      <c r="B305" s="29" t="str">
        <f>IF(직접데이타입력!$M310=1,IF(직접데이타입력!$E310="1",직접데이타입력!$K310," ")," ")</f>
        <v xml:space="preserve"> </v>
      </c>
      <c r="C305" s="29" t="str">
        <f>IF(직접데이타입력!$M310=1,IF(직접데이타입력!$E310="2",직접데이타입력!$K310," ")," ")</f>
        <v xml:space="preserve"> </v>
      </c>
      <c r="D305" s="29" t="str">
        <f>IF(직접데이타입력!$M310=1,IF(직접데이타입력!$E310="3",직접데이타입력!$K310," ")," ")</f>
        <v xml:space="preserve"> </v>
      </c>
      <c r="E305" s="29" t="str">
        <f>IF(직접데이타입력!$M310=1,IF(직접데이타입력!$E310="4",직접데이타입력!$K310," ")," ")</f>
        <v xml:space="preserve"> </v>
      </c>
      <c r="F305" s="29" t="str">
        <f>IF(직접데이타입력!$M310=1,IF(직접데이타입력!$E310="5",직접데이타입력!$K310," ")," ")</f>
        <v xml:space="preserve"> </v>
      </c>
      <c r="G305" s="29" t="str">
        <f>IF(직접데이타입력!$M310=1,IF(직접데이타입력!$E310="6",직접데이타입력!$K310," ")," ")</f>
        <v xml:space="preserve"> </v>
      </c>
      <c r="H305" s="29" t="str">
        <f>IF(직접데이타입력!$M310=1,IF(직접데이타입력!$E310="7",직접데이타입력!$K310," ")," ")</f>
        <v xml:space="preserve"> </v>
      </c>
      <c r="I305" s="29" t="str">
        <f>IF(직접데이타입력!$M310=1,IF(직접데이타입력!$E310="8",직접데이타입력!$K310," ")," ")</f>
        <v xml:space="preserve"> </v>
      </c>
      <c r="J305" s="29" t="str">
        <f>IF(직접데이타입력!$M310=1,IF(직접데이타입력!$E310="9",직접데이타입력!$K310," ")," ")</f>
        <v xml:space="preserve"> </v>
      </c>
      <c r="K305" s="29" t="str">
        <f>IF(직접데이타입력!$M310=1,IF(직접데이타입력!$E310="10",직접데이타입력!$K310," ")," ")</f>
        <v xml:space="preserve"> </v>
      </c>
      <c r="L305" s="29" t="str">
        <f>IF(직접데이타입력!$M310=1,IF(직접데이타입력!$E310="11",직접데이타입력!$K310," ")," ")</f>
        <v xml:space="preserve"> </v>
      </c>
      <c r="M305" s="29" t="str">
        <f>IF(직접데이타입력!$M310=1,IF(직접데이타입력!$E310="12",직접데이타입력!$K310," ")," ")</f>
        <v xml:space="preserve"> </v>
      </c>
      <c r="N305" s="29" t="str">
        <f>IF(직접데이타입력!$M310=1,IF(직접데이타입력!$E310="13",직접데이타입력!$K310," ")," ")</f>
        <v xml:space="preserve"> </v>
      </c>
      <c r="O305" s="29" t="str">
        <f>IF(직접데이타입력!$M310=1,IF(직접데이타입력!$E310="14",직접데이타입력!$K310," ")," ")</f>
        <v xml:space="preserve"> </v>
      </c>
      <c r="P305" s="29" t="str">
        <f>IF(직접데이타입력!$M310=1,IF(직접데이타입력!$E310="15",직접데이타입력!$K310," ")," ")</f>
        <v xml:space="preserve"> </v>
      </c>
      <c r="Q305" s="29" t="str">
        <f>IF(직접데이타입력!$M310=1,IF(직접데이타입력!$E310="16",직접데이타입력!$K310," ")," ")</f>
        <v xml:space="preserve"> </v>
      </c>
      <c r="R305" s="29" t="str">
        <f>IF(직접데이타입력!$M310=1,IF(직접데이타입력!$E310="17",직접데이타입력!$K310," ")," ")</f>
        <v xml:space="preserve"> </v>
      </c>
      <c r="S305" s="29" t="str">
        <f>IF(직접데이타입력!$M310=1,IF(직접데이타입력!$E310="18",직접데이타입력!$K310," ")," ")</f>
        <v xml:space="preserve"> </v>
      </c>
      <c r="T305" s="29" t="str">
        <f>IF(직접데이타입력!$M310=1,IF(직접데이타입력!$E310="19",직접데이타입력!$K310," ")," ")</f>
        <v xml:space="preserve"> </v>
      </c>
    </row>
    <row r="306" spans="1:20" ht="11.25" customHeight="1">
      <c r="A306" s="29">
        <f t="shared" si="4"/>
        <v>305</v>
      </c>
      <c r="B306" s="29" t="str">
        <f>IF(직접데이타입력!$M311=1,IF(직접데이타입력!$E311="1",직접데이타입력!$K311," ")," ")</f>
        <v xml:space="preserve"> </v>
      </c>
      <c r="C306" s="29" t="str">
        <f>IF(직접데이타입력!$M311=1,IF(직접데이타입력!$E311="2",직접데이타입력!$K311," ")," ")</f>
        <v xml:space="preserve"> </v>
      </c>
      <c r="D306" s="29" t="str">
        <f>IF(직접데이타입력!$M311=1,IF(직접데이타입력!$E311="3",직접데이타입력!$K311," ")," ")</f>
        <v xml:space="preserve"> </v>
      </c>
      <c r="E306" s="29" t="str">
        <f>IF(직접데이타입력!$M311=1,IF(직접데이타입력!$E311="4",직접데이타입력!$K311," ")," ")</f>
        <v xml:space="preserve"> </v>
      </c>
      <c r="F306" s="29" t="str">
        <f>IF(직접데이타입력!$M311=1,IF(직접데이타입력!$E311="5",직접데이타입력!$K311," ")," ")</f>
        <v xml:space="preserve"> </v>
      </c>
      <c r="G306" s="29" t="str">
        <f>IF(직접데이타입력!$M311=1,IF(직접데이타입력!$E311="6",직접데이타입력!$K311," ")," ")</f>
        <v xml:space="preserve"> </v>
      </c>
      <c r="H306" s="29" t="str">
        <f>IF(직접데이타입력!$M311=1,IF(직접데이타입력!$E311="7",직접데이타입력!$K311," ")," ")</f>
        <v xml:space="preserve"> </v>
      </c>
      <c r="I306" s="29" t="str">
        <f>IF(직접데이타입력!$M311=1,IF(직접데이타입력!$E311="8",직접데이타입력!$K311," ")," ")</f>
        <v xml:space="preserve"> </v>
      </c>
      <c r="J306" s="29" t="str">
        <f>IF(직접데이타입력!$M311=1,IF(직접데이타입력!$E311="9",직접데이타입력!$K311," ")," ")</f>
        <v xml:space="preserve"> </v>
      </c>
      <c r="K306" s="29" t="str">
        <f>IF(직접데이타입력!$M311=1,IF(직접데이타입력!$E311="10",직접데이타입력!$K311," ")," ")</f>
        <v xml:space="preserve"> </v>
      </c>
      <c r="L306" s="29" t="str">
        <f>IF(직접데이타입력!$M311=1,IF(직접데이타입력!$E311="11",직접데이타입력!$K311," ")," ")</f>
        <v xml:space="preserve"> </v>
      </c>
      <c r="M306" s="29" t="str">
        <f>IF(직접데이타입력!$M311=1,IF(직접데이타입력!$E311="12",직접데이타입력!$K311," ")," ")</f>
        <v xml:space="preserve"> </v>
      </c>
      <c r="N306" s="29" t="str">
        <f>IF(직접데이타입력!$M311=1,IF(직접데이타입력!$E311="13",직접데이타입력!$K311," ")," ")</f>
        <v xml:space="preserve"> </v>
      </c>
      <c r="O306" s="29" t="str">
        <f>IF(직접데이타입력!$M311=1,IF(직접데이타입력!$E311="14",직접데이타입력!$K311," ")," ")</f>
        <v xml:space="preserve"> </v>
      </c>
      <c r="P306" s="29" t="str">
        <f>IF(직접데이타입력!$M311=1,IF(직접데이타입력!$E311="15",직접데이타입력!$K311," ")," ")</f>
        <v xml:space="preserve"> </v>
      </c>
      <c r="Q306" s="29" t="str">
        <f>IF(직접데이타입력!$M311=1,IF(직접데이타입력!$E311="16",직접데이타입력!$K311," ")," ")</f>
        <v xml:space="preserve"> </v>
      </c>
      <c r="R306" s="29" t="str">
        <f>IF(직접데이타입력!$M311=1,IF(직접데이타입력!$E311="17",직접데이타입력!$K311," ")," ")</f>
        <v xml:space="preserve"> </v>
      </c>
      <c r="S306" s="29" t="str">
        <f>IF(직접데이타입력!$M311=1,IF(직접데이타입력!$E311="18",직접데이타입력!$K311," ")," ")</f>
        <v xml:space="preserve"> </v>
      </c>
      <c r="T306" s="29" t="str">
        <f>IF(직접데이타입력!$M311=1,IF(직접데이타입력!$E311="19",직접데이타입력!$K311," ")," ")</f>
        <v xml:space="preserve"> </v>
      </c>
    </row>
    <row r="307" spans="1:20" ht="11.25" customHeight="1">
      <c r="A307" s="29">
        <f t="shared" si="4"/>
        <v>306</v>
      </c>
      <c r="B307" s="29" t="str">
        <f>IF(직접데이타입력!$M312=1,IF(직접데이타입력!$E312="1",직접데이타입력!$K312," ")," ")</f>
        <v xml:space="preserve"> </v>
      </c>
      <c r="C307" s="29" t="str">
        <f>IF(직접데이타입력!$M312=1,IF(직접데이타입력!$E312="2",직접데이타입력!$K312," ")," ")</f>
        <v xml:space="preserve"> </v>
      </c>
      <c r="D307" s="29" t="str">
        <f>IF(직접데이타입력!$M312=1,IF(직접데이타입력!$E312="3",직접데이타입력!$K312," ")," ")</f>
        <v xml:space="preserve"> </v>
      </c>
      <c r="E307" s="29" t="str">
        <f>IF(직접데이타입력!$M312=1,IF(직접데이타입력!$E312="4",직접데이타입력!$K312," ")," ")</f>
        <v xml:space="preserve"> </v>
      </c>
      <c r="F307" s="29" t="str">
        <f>IF(직접데이타입력!$M312=1,IF(직접데이타입력!$E312="5",직접데이타입력!$K312," ")," ")</f>
        <v xml:space="preserve"> </v>
      </c>
      <c r="G307" s="29" t="str">
        <f>IF(직접데이타입력!$M312=1,IF(직접데이타입력!$E312="6",직접데이타입력!$K312," ")," ")</f>
        <v xml:space="preserve"> </v>
      </c>
      <c r="H307" s="29" t="str">
        <f>IF(직접데이타입력!$M312=1,IF(직접데이타입력!$E312="7",직접데이타입력!$K312," ")," ")</f>
        <v xml:space="preserve"> </v>
      </c>
      <c r="I307" s="29" t="str">
        <f>IF(직접데이타입력!$M312=1,IF(직접데이타입력!$E312="8",직접데이타입력!$K312," ")," ")</f>
        <v xml:space="preserve"> </v>
      </c>
      <c r="J307" s="29" t="str">
        <f>IF(직접데이타입력!$M312=1,IF(직접데이타입력!$E312="9",직접데이타입력!$K312," ")," ")</f>
        <v xml:space="preserve"> </v>
      </c>
      <c r="K307" s="29" t="str">
        <f>IF(직접데이타입력!$M312=1,IF(직접데이타입력!$E312="10",직접데이타입력!$K312," ")," ")</f>
        <v xml:space="preserve"> </v>
      </c>
      <c r="L307" s="29" t="str">
        <f>IF(직접데이타입력!$M312=1,IF(직접데이타입력!$E312="11",직접데이타입력!$K312," ")," ")</f>
        <v xml:space="preserve"> </v>
      </c>
      <c r="M307" s="29" t="str">
        <f>IF(직접데이타입력!$M312=1,IF(직접데이타입력!$E312="12",직접데이타입력!$K312," ")," ")</f>
        <v xml:space="preserve"> </v>
      </c>
      <c r="N307" s="29" t="str">
        <f>IF(직접데이타입력!$M312=1,IF(직접데이타입력!$E312="13",직접데이타입력!$K312," ")," ")</f>
        <v xml:space="preserve"> </v>
      </c>
      <c r="O307" s="29" t="str">
        <f>IF(직접데이타입력!$M312=1,IF(직접데이타입력!$E312="14",직접데이타입력!$K312," ")," ")</f>
        <v xml:space="preserve"> </v>
      </c>
      <c r="P307" s="29" t="str">
        <f>IF(직접데이타입력!$M312=1,IF(직접데이타입력!$E312="15",직접데이타입력!$K312," ")," ")</f>
        <v xml:space="preserve"> </v>
      </c>
      <c r="Q307" s="29" t="str">
        <f>IF(직접데이타입력!$M312=1,IF(직접데이타입력!$E312="16",직접데이타입력!$K312," ")," ")</f>
        <v xml:space="preserve"> </v>
      </c>
      <c r="R307" s="29" t="str">
        <f>IF(직접데이타입력!$M312=1,IF(직접데이타입력!$E312="17",직접데이타입력!$K312," ")," ")</f>
        <v xml:space="preserve"> </v>
      </c>
      <c r="S307" s="29" t="str">
        <f>IF(직접데이타입력!$M312=1,IF(직접데이타입력!$E312="18",직접데이타입력!$K312," ")," ")</f>
        <v xml:space="preserve"> </v>
      </c>
      <c r="T307" s="29" t="str">
        <f>IF(직접데이타입력!$M312=1,IF(직접데이타입력!$E312="19",직접데이타입력!$K312," ")," ")</f>
        <v xml:space="preserve"> </v>
      </c>
    </row>
    <row r="308" spans="1:20" ht="11.25" customHeight="1">
      <c r="A308" s="29">
        <f t="shared" si="4"/>
        <v>307</v>
      </c>
      <c r="B308" s="29" t="str">
        <f>IF(직접데이타입력!$M313=1,IF(직접데이타입력!$E313="1",직접데이타입력!$K313," ")," ")</f>
        <v xml:space="preserve"> </v>
      </c>
      <c r="C308" s="29" t="str">
        <f>IF(직접데이타입력!$M313=1,IF(직접데이타입력!$E313="2",직접데이타입력!$K313," ")," ")</f>
        <v xml:space="preserve"> </v>
      </c>
      <c r="D308" s="29" t="str">
        <f>IF(직접데이타입력!$M313=1,IF(직접데이타입력!$E313="3",직접데이타입력!$K313," ")," ")</f>
        <v xml:space="preserve"> </v>
      </c>
      <c r="E308" s="29" t="str">
        <f>IF(직접데이타입력!$M313=1,IF(직접데이타입력!$E313="4",직접데이타입력!$K313," ")," ")</f>
        <v xml:space="preserve"> </v>
      </c>
      <c r="F308" s="29" t="str">
        <f>IF(직접데이타입력!$M313=1,IF(직접데이타입력!$E313="5",직접데이타입력!$K313," ")," ")</f>
        <v xml:space="preserve"> </v>
      </c>
      <c r="G308" s="29" t="str">
        <f>IF(직접데이타입력!$M313=1,IF(직접데이타입력!$E313="6",직접데이타입력!$K313," ")," ")</f>
        <v xml:space="preserve"> </v>
      </c>
      <c r="H308" s="29" t="str">
        <f>IF(직접데이타입력!$M313=1,IF(직접데이타입력!$E313="7",직접데이타입력!$K313," ")," ")</f>
        <v xml:space="preserve"> </v>
      </c>
      <c r="I308" s="29" t="str">
        <f>IF(직접데이타입력!$M313=1,IF(직접데이타입력!$E313="8",직접데이타입력!$K313," ")," ")</f>
        <v xml:space="preserve"> </v>
      </c>
      <c r="J308" s="29" t="str">
        <f>IF(직접데이타입력!$M313=1,IF(직접데이타입력!$E313="9",직접데이타입력!$K313," ")," ")</f>
        <v xml:space="preserve"> </v>
      </c>
      <c r="K308" s="29" t="str">
        <f>IF(직접데이타입력!$M313=1,IF(직접데이타입력!$E313="10",직접데이타입력!$K313," ")," ")</f>
        <v xml:space="preserve"> </v>
      </c>
      <c r="L308" s="29" t="str">
        <f>IF(직접데이타입력!$M313=1,IF(직접데이타입력!$E313="11",직접데이타입력!$K313," ")," ")</f>
        <v xml:space="preserve"> </v>
      </c>
      <c r="M308" s="29" t="str">
        <f>IF(직접데이타입력!$M313=1,IF(직접데이타입력!$E313="12",직접데이타입력!$K313," ")," ")</f>
        <v xml:space="preserve"> </v>
      </c>
      <c r="N308" s="29" t="str">
        <f>IF(직접데이타입력!$M313=1,IF(직접데이타입력!$E313="13",직접데이타입력!$K313," ")," ")</f>
        <v xml:space="preserve"> </v>
      </c>
      <c r="O308" s="29" t="str">
        <f>IF(직접데이타입력!$M313=1,IF(직접데이타입력!$E313="14",직접데이타입력!$K313," ")," ")</f>
        <v xml:space="preserve"> </v>
      </c>
      <c r="P308" s="29" t="str">
        <f>IF(직접데이타입력!$M313=1,IF(직접데이타입력!$E313="15",직접데이타입력!$K313," ")," ")</f>
        <v xml:space="preserve"> </v>
      </c>
      <c r="Q308" s="29" t="str">
        <f>IF(직접데이타입력!$M313=1,IF(직접데이타입력!$E313="16",직접데이타입력!$K313," ")," ")</f>
        <v xml:space="preserve"> </v>
      </c>
      <c r="R308" s="29" t="str">
        <f>IF(직접데이타입력!$M313=1,IF(직접데이타입력!$E313="17",직접데이타입력!$K313," ")," ")</f>
        <v xml:space="preserve"> </v>
      </c>
      <c r="S308" s="29" t="str">
        <f>IF(직접데이타입력!$M313=1,IF(직접데이타입력!$E313="18",직접데이타입력!$K313," ")," ")</f>
        <v xml:space="preserve"> </v>
      </c>
      <c r="T308" s="29" t="str">
        <f>IF(직접데이타입력!$M313=1,IF(직접데이타입력!$E313="19",직접데이타입력!$K313," ")," ")</f>
        <v xml:space="preserve"> </v>
      </c>
    </row>
    <row r="309" spans="1:20" ht="11.25" customHeight="1">
      <c r="A309" s="29">
        <f t="shared" si="4"/>
        <v>308</v>
      </c>
      <c r="B309" s="29" t="str">
        <f>IF(직접데이타입력!$M314=1,IF(직접데이타입력!$E314="1",직접데이타입력!$K314," ")," ")</f>
        <v xml:space="preserve"> </v>
      </c>
      <c r="C309" s="29" t="str">
        <f>IF(직접데이타입력!$M314=1,IF(직접데이타입력!$E314="2",직접데이타입력!$K314," ")," ")</f>
        <v xml:space="preserve"> </v>
      </c>
      <c r="D309" s="29" t="str">
        <f>IF(직접데이타입력!$M314=1,IF(직접데이타입력!$E314="3",직접데이타입력!$K314," ")," ")</f>
        <v xml:space="preserve"> </v>
      </c>
      <c r="E309" s="29" t="str">
        <f>IF(직접데이타입력!$M314=1,IF(직접데이타입력!$E314="4",직접데이타입력!$K314," ")," ")</f>
        <v xml:space="preserve"> </v>
      </c>
      <c r="F309" s="29" t="str">
        <f>IF(직접데이타입력!$M314=1,IF(직접데이타입력!$E314="5",직접데이타입력!$K314," ")," ")</f>
        <v xml:space="preserve"> </v>
      </c>
      <c r="G309" s="29" t="str">
        <f>IF(직접데이타입력!$M314=1,IF(직접데이타입력!$E314="6",직접데이타입력!$K314," ")," ")</f>
        <v xml:space="preserve"> </v>
      </c>
      <c r="H309" s="29" t="str">
        <f>IF(직접데이타입력!$M314=1,IF(직접데이타입력!$E314="7",직접데이타입력!$K314," ")," ")</f>
        <v xml:space="preserve"> </v>
      </c>
      <c r="I309" s="29" t="str">
        <f>IF(직접데이타입력!$M314=1,IF(직접데이타입력!$E314="8",직접데이타입력!$K314," ")," ")</f>
        <v xml:space="preserve"> </v>
      </c>
      <c r="J309" s="29" t="str">
        <f>IF(직접데이타입력!$M314=1,IF(직접데이타입력!$E314="9",직접데이타입력!$K314," ")," ")</f>
        <v xml:space="preserve"> </v>
      </c>
      <c r="K309" s="29" t="str">
        <f>IF(직접데이타입력!$M314=1,IF(직접데이타입력!$E314="10",직접데이타입력!$K314," ")," ")</f>
        <v xml:space="preserve"> </v>
      </c>
      <c r="L309" s="29" t="str">
        <f>IF(직접데이타입력!$M314=1,IF(직접데이타입력!$E314="11",직접데이타입력!$K314," ")," ")</f>
        <v xml:space="preserve"> </v>
      </c>
      <c r="M309" s="29" t="str">
        <f>IF(직접데이타입력!$M314=1,IF(직접데이타입력!$E314="12",직접데이타입력!$K314," ")," ")</f>
        <v xml:space="preserve"> </v>
      </c>
      <c r="N309" s="29" t="str">
        <f>IF(직접데이타입력!$M314=1,IF(직접데이타입력!$E314="13",직접데이타입력!$K314," ")," ")</f>
        <v xml:space="preserve"> </v>
      </c>
      <c r="O309" s="29" t="str">
        <f>IF(직접데이타입력!$M314=1,IF(직접데이타입력!$E314="14",직접데이타입력!$K314," ")," ")</f>
        <v xml:space="preserve"> </v>
      </c>
      <c r="P309" s="29" t="str">
        <f>IF(직접데이타입력!$M314=1,IF(직접데이타입력!$E314="15",직접데이타입력!$K314," ")," ")</f>
        <v xml:space="preserve"> </v>
      </c>
      <c r="Q309" s="29" t="str">
        <f>IF(직접데이타입력!$M314=1,IF(직접데이타입력!$E314="16",직접데이타입력!$K314," ")," ")</f>
        <v xml:space="preserve"> </v>
      </c>
      <c r="R309" s="29" t="str">
        <f>IF(직접데이타입력!$M314=1,IF(직접데이타입력!$E314="17",직접데이타입력!$K314," ")," ")</f>
        <v xml:space="preserve"> </v>
      </c>
      <c r="S309" s="29" t="str">
        <f>IF(직접데이타입력!$M314=1,IF(직접데이타입력!$E314="18",직접데이타입력!$K314," ")," ")</f>
        <v xml:space="preserve"> </v>
      </c>
      <c r="T309" s="29" t="str">
        <f>IF(직접데이타입력!$M314=1,IF(직접데이타입력!$E314="19",직접데이타입력!$K314," ")," ")</f>
        <v xml:space="preserve"> </v>
      </c>
    </row>
    <row r="310" spans="1:20" ht="11.25" customHeight="1">
      <c r="A310" s="29">
        <f t="shared" si="4"/>
        <v>309</v>
      </c>
      <c r="B310" s="29" t="str">
        <f>IF(직접데이타입력!$M315=1,IF(직접데이타입력!$E315="1",직접데이타입력!$K315," ")," ")</f>
        <v xml:space="preserve"> </v>
      </c>
      <c r="C310" s="29" t="str">
        <f>IF(직접데이타입력!$M315=1,IF(직접데이타입력!$E315="2",직접데이타입력!$K315," ")," ")</f>
        <v xml:space="preserve"> </v>
      </c>
      <c r="D310" s="29" t="str">
        <f>IF(직접데이타입력!$M315=1,IF(직접데이타입력!$E315="3",직접데이타입력!$K315," ")," ")</f>
        <v xml:space="preserve"> </v>
      </c>
      <c r="E310" s="29" t="str">
        <f>IF(직접데이타입력!$M315=1,IF(직접데이타입력!$E315="4",직접데이타입력!$K315," ")," ")</f>
        <v xml:space="preserve"> </v>
      </c>
      <c r="F310" s="29" t="str">
        <f>IF(직접데이타입력!$M315=1,IF(직접데이타입력!$E315="5",직접데이타입력!$K315," ")," ")</f>
        <v xml:space="preserve"> </v>
      </c>
      <c r="G310" s="29" t="str">
        <f>IF(직접데이타입력!$M315=1,IF(직접데이타입력!$E315="6",직접데이타입력!$K315," ")," ")</f>
        <v xml:space="preserve"> </v>
      </c>
      <c r="H310" s="29" t="str">
        <f>IF(직접데이타입력!$M315=1,IF(직접데이타입력!$E315="7",직접데이타입력!$K315," ")," ")</f>
        <v xml:space="preserve"> </v>
      </c>
      <c r="I310" s="29" t="str">
        <f>IF(직접데이타입력!$M315=1,IF(직접데이타입력!$E315="8",직접데이타입력!$K315," ")," ")</f>
        <v xml:space="preserve"> </v>
      </c>
      <c r="J310" s="29" t="str">
        <f>IF(직접데이타입력!$M315=1,IF(직접데이타입력!$E315="9",직접데이타입력!$K315," ")," ")</f>
        <v xml:space="preserve"> </v>
      </c>
      <c r="K310" s="29" t="str">
        <f>IF(직접데이타입력!$M315=1,IF(직접데이타입력!$E315="10",직접데이타입력!$K315," ")," ")</f>
        <v xml:space="preserve"> </v>
      </c>
      <c r="L310" s="29" t="str">
        <f>IF(직접데이타입력!$M315=1,IF(직접데이타입력!$E315="11",직접데이타입력!$K315," ")," ")</f>
        <v xml:space="preserve"> </v>
      </c>
      <c r="M310" s="29" t="str">
        <f>IF(직접데이타입력!$M315=1,IF(직접데이타입력!$E315="12",직접데이타입력!$K315," ")," ")</f>
        <v xml:space="preserve"> </v>
      </c>
      <c r="N310" s="29" t="str">
        <f>IF(직접데이타입력!$M315=1,IF(직접데이타입력!$E315="13",직접데이타입력!$K315," ")," ")</f>
        <v xml:space="preserve"> </v>
      </c>
      <c r="O310" s="29" t="str">
        <f>IF(직접데이타입력!$M315=1,IF(직접데이타입력!$E315="14",직접데이타입력!$K315," ")," ")</f>
        <v xml:space="preserve"> </v>
      </c>
      <c r="P310" s="29" t="str">
        <f>IF(직접데이타입력!$M315=1,IF(직접데이타입력!$E315="15",직접데이타입력!$K315," ")," ")</f>
        <v xml:space="preserve"> </v>
      </c>
      <c r="Q310" s="29" t="str">
        <f>IF(직접데이타입력!$M315=1,IF(직접데이타입력!$E315="16",직접데이타입력!$K315," ")," ")</f>
        <v xml:space="preserve"> </v>
      </c>
      <c r="R310" s="29" t="str">
        <f>IF(직접데이타입력!$M315=1,IF(직접데이타입력!$E315="17",직접데이타입력!$K315," ")," ")</f>
        <v xml:space="preserve"> </v>
      </c>
      <c r="S310" s="29" t="str">
        <f>IF(직접데이타입력!$M315=1,IF(직접데이타입력!$E315="18",직접데이타입력!$K315," ")," ")</f>
        <v xml:space="preserve"> </v>
      </c>
      <c r="T310" s="29" t="str">
        <f>IF(직접데이타입력!$M315=1,IF(직접데이타입력!$E315="19",직접데이타입력!$K315," ")," ")</f>
        <v xml:space="preserve"> </v>
      </c>
    </row>
    <row r="311" spans="1:20" ht="11.25" customHeight="1">
      <c r="A311" s="29">
        <f t="shared" si="4"/>
        <v>310</v>
      </c>
      <c r="B311" s="29" t="str">
        <f>IF(직접데이타입력!$M316=1,IF(직접데이타입력!$E316="1",직접데이타입력!$K316," ")," ")</f>
        <v xml:space="preserve"> </v>
      </c>
      <c r="C311" s="29" t="str">
        <f>IF(직접데이타입력!$M316=1,IF(직접데이타입력!$E316="2",직접데이타입력!$K316," ")," ")</f>
        <v xml:space="preserve"> </v>
      </c>
      <c r="D311" s="29" t="str">
        <f>IF(직접데이타입력!$M316=1,IF(직접데이타입력!$E316="3",직접데이타입력!$K316," ")," ")</f>
        <v xml:space="preserve"> </v>
      </c>
      <c r="E311" s="29" t="str">
        <f>IF(직접데이타입력!$M316=1,IF(직접데이타입력!$E316="4",직접데이타입력!$K316," ")," ")</f>
        <v xml:space="preserve"> </v>
      </c>
      <c r="F311" s="29" t="str">
        <f>IF(직접데이타입력!$M316=1,IF(직접데이타입력!$E316="5",직접데이타입력!$K316," ")," ")</f>
        <v xml:space="preserve"> </v>
      </c>
      <c r="G311" s="29" t="str">
        <f>IF(직접데이타입력!$M316=1,IF(직접데이타입력!$E316="6",직접데이타입력!$K316," ")," ")</f>
        <v xml:space="preserve"> </v>
      </c>
      <c r="H311" s="29" t="str">
        <f>IF(직접데이타입력!$M316=1,IF(직접데이타입력!$E316="7",직접데이타입력!$K316," ")," ")</f>
        <v xml:space="preserve"> </v>
      </c>
      <c r="I311" s="29" t="str">
        <f>IF(직접데이타입력!$M316=1,IF(직접데이타입력!$E316="8",직접데이타입력!$K316," ")," ")</f>
        <v xml:space="preserve"> </v>
      </c>
      <c r="J311" s="29" t="str">
        <f>IF(직접데이타입력!$M316=1,IF(직접데이타입력!$E316="9",직접데이타입력!$K316," ")," ")</f>
        <v xml:space="preserve"> </v>
      </c>
      <c r="K311" s="29" t="str">
        <f>IF(직접데이타입력!$M316=1,IF(직접데이타입력!$E316="10",직접데이타입력!$K316," ")," ")</f>
        <v xml:space="preserve"> </v>
      </c>
      <c r="L311" s="29" t="str">
        <f>IF(직접데이타입력!$M316=1,IF(직접데이타입력!$E316="11",직접데이타입력!$K316," ")," ")</f>
        <v xml:space="preserve"> </v>
      </c>
      <c r="M311" s="29" t="str">
        <f>IF(직접데이타입력!$M316=1,IF(직접데이타입력!$E316="12",직접데이타입력!$K316," ")," ")</f>
        <v xml:space="preserve"> </v>
      </c>
      <c r="N311" s="29" t="str">
        <f>IF(직접데이타입력!$M316=1,IF(직접데이타입력!$E316="13",직접데이타입력!$K316," ")," ")</f>
        <v xml:space="preserve"> </v>
      </c>
      <c r="O311" s="29" t="str">
        <f>IF(직접데이타입력!$M316=1,IF(직접데이타입력!$E316="14",직접데이타입력!$K316," ")," ")</f>
        <v xml:space="preserve"> </v>
      </c>
      <c r="P311" s="29" t="str">
        <f>IF(직접데이타입력!$M316=1,IF(직접데이타입력!$E316="15",직접데이타입력!$K316," ")," ")</f>
        <v xml:space="preserve"> </v>
      </c>
      <c r="Q311" s="29" t="str">
        <f>IF(직접데이타입력!$M316=1,IF(직접데이타입력!$E316="16",직접데이타입력!$K316," ")," ")</f>
        <v xml:space="preserve"> </v>
      </c>
      <c r="R311" s="29" t="str">
        <f>IF(직접데이타입력!$M316=1,IF(직접데이타입력!$E316="17",직접데이타입력!$K316," ")," ")</f>
        <v xml:space="preserve"> </v>
      </c>
      <c r="S311" s="29" t="str">
        <f>IF(직접데이타입력!$M316=1,IF(직접데이타입력!$E316="18",직접데이타입력!$K316," ")," ")</f>
        <v xml:space="preserve"> </v>
      </c>
      <c r="T311" s="29" t="str">
        <f>IF(직접데이타입력!$M316=1,IF(직접데이타입력!$E316="19",직접데이타입력!$K316," ")," ")</f>
        <v xml:space="preserve"> </v>
      </c>
    </row>
    <row r="312" spans="1:20" ht="11.25" customHeight="1">
      <c r="A312" s="29">
        <f t="shared" si="4"/>
        <v>311</v>
      </c>
      <c r="B312" s="29" t="str">
        <f>IF(직접데이타입력!$M317=1,IF(직접데이타입력!$E317="1",직접데이타입력!$K317," ")," ")</f>
        <v xml:space="preserve"> </v>
      </c>
      <c r="C312" s="29" t="str">
        <f>IF(직접데이타입력!$M317=1,IF(직접데이타입력!$E317="2",직접데이타입력!$K317," ")," ")</f>
        <v xml:space="preserve"> </v>
      </c>
      <c r="D312" s="29" t="str">
        <f>IF(직접데이타입력!$M317=1,IF(직접데이타입력!$E317="3",직접데이타입력!$K317," ")," ")</f>
        <v xml:space="preserve"> </v>
      </c>
      <c r="E312" s="29" t="str">
        <f>IF(직접데이타입력!$M317=1,IF(직접데이타입력!$E317="4",직접데이타입력!$K317," ")," ")</f>
        <v xml:space="preserve"> </v>
      </c>
      <c r="F312" s="29" t="str">
        <f>IF(직접데이타입력!$M317=1,IF(직접데이타입력!$E317="5",직접데이타입력!$K317," ")," ")</f>
        <v xml:space="preserve"> </v>
      </c>
      <c r="G312" s="29" t="str">
        <f>IF(직접데이타입력!$M317=1,IF(직접데이타입력!$E317="6",직접데이타입력!$K317," ")," ")</f>
        <v xml:space="preserve"> </v>
      </c>
      <c r="H312" s="29" t="str">
        <f>IF(직접데이타입력!$M317=1,IF(직접데이타입력!$E317="7",직접데이타입력!$K317," ")," ")</f>
        <v xml:space="preserve"> </v>
      </c>
      <c r="I312" s="29" t="str">
        <f>IF(직접데이타입력!$M317=1,IF(직접데이타입력!$E317="8",직접데이타입력!$K317," ")," ")</f>
        <v xml:space="preserve"> </v>
      </c>
      <c r="J312" s="29" t="str">
        <f>IF(직접데이타입력!$M317=1,IF(직접데이타입력!$E317="9",직접데이타입력!$K317," ")," ")</f>
        <v xml:space="preserve"> </v>
      </c>
      <c r="K312" s="29" t="str">
        <f>IF(직접데이타입력!$M317=1,IF(직접데이타입력!$E317="10",직접데이타입력!$K317," ")," ")</f>
        <v xml:space="preserve"> </v>
      </c>
      <c r="L312" s="29" t="str">
        <f>IF(직접데이타입력!$M317=1,IF(직접데이타입력!$E317="11",직접데이타입력!$K317," ")," ")</f>
        <v xml:space="preserve"> </v>
      </c>
      <c r="M312" s="29" t="str">
        <f>IF(직접데이타입력!$M317=1,IF(직접데이타입력!$E317="12",직접데이타입력!$K317," ")," ")</f>
        <v xml:space="preserve"> </v>
      </c>
      <c r="N312" s="29" t="str">
        <f>IF(직접데이타입력!$M317=1,IF(직접데이타입력!$E317="13",직접데이타입력!$K317," ")," ")</f>
        <v xml:space="preserve"> </v>
      </c>
      <c r="O312" s="29" t="str">
        <f>IF(직접데이타입력!$M317=1,IF(직접데이타입력!$E317="14",직접데이타입력!$K317," ")," ")</f>
        <v xml:space="preserve"> </v>
      </c>
      <c r="P312" s="29" t="str">
        <f>IF(직접데이타입력!$M317=1,IF(직접데이타입력!$E317="15",직접데이타입력!$K317," ")," ")</f>
        <v xml:space="preserve"> </v>
      </c>
      <c r="Q312" s="29" t="str">
        <f>IF(직접데이타입력!$M317=1,IF(직접데이타입력!$E317="16",직접데이타입력!$K317," ")," ")</f>
        <v xml:space="preserve"> </v>
      </c>
      <c r="R312" s="29" t="str">
        <f>IF(직접데이타입력!$M317=1,IF(직접데이타입력!$E317="17",직접데이타입력!$K317," ")," ")</f>
        <v xml:space="preserve"> </v>
      </c>
      <c r="S312" s="29" t="str">
        <f>IF(직접데이타입력!$M317=1,IF(직접데이타입력!$E317="18",직접데이타입력!$K317," ")," ")</f>
        <v xml:space="preserve"> </v>
      </c>
      <c r="T312" s="29" t="str">
        <f>IF(직접데이타입력!$M317=1,IF(직접데이타입력!$E317="19",직접데이타입력!$K317," ")," ")</f>
        <v xml:space="preserve"> </v>
      </c>
    </row>
    <row r="313" spans="1:20" ht="11.25" customHeight="1">
      <c r="A313" s="29">
        <f t="shared" si="4"/>
        <v>312</v>
      </c>
      <c r="B313" s="29" t="str">
        <f>IF(직접데이타입력!$M318=1,IF(직접데이타입력!$E318="1",직접데이타입력!$K318," ")," ")</f>
        <v xml:space="preserve"> </v>
      </c>
      <c r="C313" s="29" t="str">
        <f>IF(직접데이타입력!$M318=1,IF(직접데이타입력!$E318="2",직접데이타입력!$K318," ")," ")</f>
        <v xml:space="preserve"> </v>
      </c>
      <c r="D313" s="29" t="str">
        <f>IF(직접데이타입력!$M318=1,IF(직접데이타입력!$E318="3",직접데이타입력!$K318," ")," ")</f>
        <v xml:space="preserve"> </v>
      </c>
      <c r="E313" s="29" t="str">
        <f>IF(직접데이타입력!$M318=1,IF(직접데이타입력!$E318="4",직접데이타입력!$K318," ")," ")</f>
        <v xml:space="preserve"> </v>
      </c>
      <c r="F313" s="29" t="str">
        <f>IF(직접데이타입력!$M318=1,IF(직접데이타입력!$E318="5",직접데이타입력!$K318," ")," ")</f>
        <v xml:space="preserve"> </v>
      </c>
      <c r="G313" s="29" t="str">
        <f>IF(직접데이타입력!$M318=1,IF(직접데이타입력!$E318="6",직접데이타입력!$K318," ")," ")</f>
        <v xml:space="preserve"> </v>
      </c>
      <c r="H313" s="29" t="str">
        <f>IF(직접데이타입력!$M318=1,IF(직접데이타입력!$E318="7",직접데이타입력!$K318," ")," ")</f>
        <v xml:space="preserve"> </v>
      </c>
      <c r="I313" s="29" t="str">
        <f>IF(직접데이타입력!$M318=1,IF(직접데이타입력!$E318="8",직접데이타입력!$K318," ")," ")</f>
        <v xml:space="preserve"> </v>
      </c>
      <c r="J313" s="29" t="str">
        <f>IF(직접데이타입력!$M318=1,IF(직접데이타입력!$E318="9",직접데이타입력!$K318," ")," ")</f>
        <v xml:space="preserve"> </v>
      </c>
      <c r="K313" s="29" t="str">
        <f>IF(직접데이타입력!$M318=1,IF(직접데이타입력!$E318="10",직접데이타입력!$K318," ")," ")</f>
        <v xml:space="preserve"> </v>
      </c>
      <c r="L313" s="29" t="str">
        <f>IF(직접데이타입력!$M318=1,IF(직접데이타입력!$E318="11",직접데이타입력!$K318," ")," ")</f>
        <v xml:space="preserve"> </v>
      </c>
      <c r="M313" s="29" t="str">
        <f>IF(직접데이타입력!$M318=1,IF(직접데이타입력!$E318="12",직접데이타입력!$K318," ")," ")</f>
        <v xml:space="preserve"> </v>
      </c>
      <c r="N313" s="29" t="str">
        <f>IF(직접데이타입력!$M318=1,IF(직접데이타입력!$E318="13",직접데이타입력!$K318," ")," ")</f>
        <v xml:space="preserve"> </v>
      </c>
      <c r="O313" s="29" t="str">
        <f>IF(직접데이타입력!$M318=1,IF(직접데이타입력!$E318="14",직접데이타입력!$K318," ")," ")</f>
        <v xml:space="preserve"> </v>
      </c>
      <c r="P313" s="29" t="str">
        <f>IF(직접데이타입력!$M318=1,IF(직접데이타입력!$E318="15",직접데이타입력!$K318," ")," ")</f>
        <v xml:space="preserve"> </v>
      </c>
      <c r="Q313" s="29" t="str">
        <f>IF(직접데이타입력!$M318=1,IF(직접데이타입력!$E318="16",직접데이타입력!$K318," ")," ")</f>
        <v xml:space="preserve"> </v>
      </c>
      <c r="R313" s="29" t="str">
        <f>IF(직접데이타입력!$M318=1,IF(직접데이타입력!$E318="17",직접데이타입력!$K318," ")," ")</f>
        <v xml:space="preserve"> </v>
      </c>
      <c r="S313" s="29" t="str">
        <f>IF(직접데이타입력!$M318=1,IF(직접데이타입력!$E318="18",직접데이타입력!$K318," ")," ")</f>
        <v xml:space="preserve"> </v>
      </c>
      <c r="T313" s="29" t="str">
        <f>IF(직접데이타입력!$M318=1,IF(직접데이타입력!$E318="19",직접데이타입력!$K318," ")," ")</f>
        <v xml:space="preserve"> </v>
      </c>
    </row>
    <row r="314" spans="1:20" ht="11.25" customHeight="1">
      <c r="A314" s="29">
        <f t="shared" si="4"/>
        <v>313</v>
      </c>
      <c r="B314" s="29" t="str">
        <f>IF(직접데이타입력!$M319=1,IF(직접데이타입력!$E319="1",직접데이타입력!$K319," ")," ")</f>
        <v xml:space="preserve"> </v>
      </c>
      <c r="C314" s="29" t="str">
        <f>IF(직접데이타입력!$M319=1,IF(직접데이타입력!$E319="2",직접데이타입력!$K319," ")," ")</f>
        <v xml:space="preserve"> </v>
      </c>
      <c r="D314" s="29" t="str">
        <f>IF(직접데이타입력!$M319=1,IF(직접데이타입력!$E319="3",직접데이타입력!$K319," ")," ")</f>
        <v xml:space="preserve"> </v>
      </c>
      <c r="E314" s="29" t="str">
        <f>IF(직접데이타입력!$M319=1,IF(직접데이타입력!$E319="4",직접데이타입력!$K319," ")," ")</f>
        <v xml:space="preserve"> </v>
      </c>
      <c r="F314" s="29" t="str">
        <f>IF(직접데이타입력!$M319=1,IF(직접데이타입력!$E319="5",직접데이타입력!$K319," ")," ")</f>
        <v xml:space="preserve"> </v>
      </c>
      <c r="G314" s="29" t="str">
        <f>IF(직접데이타입력!$M319=1,IF(직접데이타입력!$E319="6",직접데이타입력!$K319," ")," ")</f>
        <v xml:space="preserve"> </v>
      </c>
      <c r="H314" s="29" t="str">
        <f>IF(직접데이타입력!$M319=1,IF(직접데이타입력!$E319="7",직접데이타입력!$K319," ")," ")</f>
        <v xml:space="preserve"> </v>
      </c>
      <c r="I314" s="29" t="str">
        <f>IF(직접데이타입력!$M319=1,IF(직접데이타입력!$E319="8",직접데이타입력!$K319," ")," ")</f>
        <v xml:space="preserve"> </v>
      </c>
      <c r="J314" s="29" t="str">
        <f>IF(직접데이타입력!$M319=1,IF(직접데이타입력!$E319="9",직접데이타입력!$K319," ")," ")</f>
        <v xml:space="preserve"> </v>
      </c>
      <c r="K314" s="29" t="str">
        <f>IF(직접데이타입력!$M319=1,IF(직접데이타입력!$E319="10",직접데이타입력!$K319," ")," ")</f>
        <v xml:space="preserve"> </v>
      </c>
      <c r="L314" s="29" t="str">
        <f>IF(직접데이타입력!$M319=1,IF(직접데이타입력!$E319="11",직접데이타입력!$K319," ")," ")</f>
        <v xml:space="preserve"> </v>
      </c>
      <c r="M314" s="29" t="str">
        <f>IF(직접데이타입력!$M319=1,IF(직접데이타입력!$E319="12",직접데이타입력!$K319," ")," ")</f>
        <v xml:space="preserve"> </v>
      </c>
      <c r="N314" s="29" t="str">
        <f>IF(직접데이타입력!$M319=1,IF(직접데이타입력!$E319="13",직접데이타입력!$K319," ")," ")</f>
        <v xml:space="preserve"> </v>
      </c>
      <c r="O314" s="29" t="str">
        <f>IF(직접데이타입력!$M319=1,IF(직접데이타입력!$E319="14",직접데이타입력!$K319," ")," ")</f>
        <v xml:space="preserve"> </v>
      </c>
      <c r="P314" s="29" t="str">
        <f>IF(직접데이타입력!$M319=1,IF(직접데이타입력!$E319="15",직접데이타입력!$K319," ")," ")</f>
        <v xml:space="preserve"> </v>
      </c>
      <c r="Q314" s="29" t="str">
        <f>IF(직접데이타입력!$M319=1,IF(직접데이타입력!$E319="16",직접데이타입력!$K319," ")," ")</f>
        <v xml:space="preserve"> </v>
      </c>
      <c r="R314" s="29" t="str">
        <f>IF(직접데이타입력!$M319=1,IF(직접데이타입력!$E319="17",직접데이타입력!$K319," ")," ")</f>
        <v xml:space="preserve"> </v>
      </c>
      <c r="S314" s="29" t="str">
        <f>IF(직접데이타입력!$M319=1,IF(직접데이타입력!$E319="18",직접데이타입력!$K319," ")," ")</f>
        <v xml:space="preserve"> </v>
      </c>
      <c r="T314" s="29" t="str">
        <f>IF(직접데이타입력!$M319=1,IF(직접데이타입력!$E319="19",직접데이타입력!$K319," ")," ")</f>
        <v xml:space="preserve"> </v>
      </c>
    </row>
    <row r="315" spans="1:20" ht="11.25" customHeight="1">
      <c r="A315" s="29">
        <f t="shared" si="4"/>
        <v>314</v>
      </c>
      <c r="B315" s="29" t="str">
        <f>IF(직접데이타입력!$M320=1,IF(직접데이타입력!$E320="1",직접데이타입력!$K320," ")," ")</f>
        <v xml:space="preserve"> </v>
      </c>
      <c r="C315" s="29" t="str">
        <f>IF(직접데이타입력!$M320=1,IF(직접데이타입력!$E320="2",직접데이타입력!$K320," ")," ")</f>
        <v xml:space="preserve"> </v>
      </c>
      <c r="D315" s="29" t="str">
        <f>IF(직접데이타입력!$M320=1,IF(직접데이타입력!$E320="3",직접데이타입력!$K320," ")," ")</f>
        <v xml:space="preserve"> </v>
      </c>
      <c r="E315" s="29" t="str">
        <f>IF(직접데이타입력!$M320=1,IF(직접데이타입력!$E320="4",직접데이타입력!$K320," ")," ")</f>
        <v xml:space="preserve"> </v>
      </c>
      <c r="F315" s="29" t="str">
        <f>IF(직접데이타입력!$M320=1,IF(직접데이타입력!$E320="5",직접데이타입력!$K320," ")," ")</f>
        <v xml:space="preserve"> </v>
      </c>
      <c r="G315" s="29" t="str">
        <f>IF(직접데이타입력!$M320=1,IF(직접데이타입력!$E320="6",직접데이타입력!$K320," ")," ")</f>
        <v xml:space="preserve"> </v>
      </c>
      <c r="H315" s="29" t="str">
        <f>IF(직접데이타입력!$M320=1,IF(직접데이타입력!$E320="7",직접데이타입력!$K320," ")," ")</f>
        <v xml:space="preserve"> </v>
      </c>
      <c r="I315" s="29" t="str">
        <f>IF(직접데이타입력!$M320=1,IF(직접데이타입력!$E320="8",직접데이타입력!$K320," ")," ")</f>
        <v xml:space="preserve"> </v>
      </c>
      <c r="J315" s="29" t="str">
        <f>IF(직접데이타입력!$M320=1,IF(직접데이타입력!$E320="9",직접데이타입력!$K320," ")," ")</f>
        <v xml:space="preserve"> </v>
      </c>
      <c r="K315" s="29" t="str">
        <f>IF(직접데이타입력!$M320=1,IF(직접데이타입력!$E320="10",직접데이타입력!$K320," ")," ")</f>
        <v xml:space="preserve"> </v>
      </c>
      <c r="L315" s="29" t="str">
        <f>IF(직접데이타입력!$M320=1,IF(직접데이타입력!$E320="11",직접데이타입력!$K320," ")," ")</f>
        <v xml:space="preserve"> </v>
      </c>
      <c r="M315" s="29" t="str">
        <f>IF(직접데이타입력!$M320=1,IF(직접데이타입력!$E320="12",직접데이타입력!$K320," ")," ")</f>
        <v xml:space="preserve"> </v>
      </c>
      <c r="N315" s="29" t="str">
        <f>IF(직접데이타입력!$M320=1,IF(직접데이타입력!$E320="13",직접데이타입력!$K320," ")," ")</f>
        <v xml:space="preserve"> </v>
      </c>
      <c r="O315" s="29" t="str">
        <f>IF(직접데이타입력!$M320=1,IF(직접데이타입력!$E320="14",직접데이타입력!$K320," ")," ")</f>
        <v xml:space="preserve"> </v>
      </c>
      <c r="P315" s="29" t="str">
        <f>IF(직접데이타입력!$M320=1,IF(직접데이타입력!$E320="15",직접데이타입력!$K320," ")," ")</f>
        <v xml:space="preserve"> </v>
      </c>
      <c r="Q315" s="29" t="str">
        <f>IF(직접데이타입력!$M320=1,IF(직접데이타입력!$E320="16",직접데이타입력!$K320," ")," ")</f>
        <v xml:space="preserve"> </v>
      </c>
      <c r="R315" s="29" t="str">
        <f>IF(직접데이타입력!$M320=1,IF(직접데이타입력!$E320="17",직접데이타입력!$K320," ")," ")</f>
        <v xml:space="preserve"> </v>
      </c>
      <c r="S315" s="29" t="str">
        <f>IF(직접데이타입력!$M320=1,IF(직접데이타입력!$E320="18",직접데이타입력!$K320," ")," ")</f>
        <v xml:space="preserve"> </v>
      </c>
      <c r="T315" s="29" t="str">
        <f>IF(직접데이타입력!$M320=1,IF(직접데이타입력!$E320="19",직접데이타입력!$K320," ")," ")</f>
        <v xml:space="preserve"> </v>
      </c>
    </row>
    <row r="316" spans="1:20" ht="11.25" customHeight="1">
      <c r="A316" s="29">
        <f t="shared" si="4"/>
        <v>315</v>
      </c>
      <c r="B316" s="29" t="str">
        <f>IF(직접데이타입력!$M321=1,IF(직접데이타입력!$E321="1",직접데이타입력!$K321," ")," ")</f>
        <v xml:space="preserve"> </v>
      </c>
      <c r="C316" s="29" t="str">
        <f>IF(직접데이타입력!$M321=1,IF(직접데이타입력!$E321="2",직접데이타입력!$K321," ")," ")</f>
        <v xml:space="preserve"> </v>
      </c>
      <c r="D316" s="29" t="str">
        <f>IF(직접데이타입력!$M321=1,IF(직접데이타입력!$E321="3",직접데이타입력!$K321," ")," ")</f>
        <v xml:space="preserve"> </v>
      </c>
      <c r="E316" s="29" t="str">
        <f>IF(직접데이타입력!$M321=1,IF(직접데이타입력!$E321="4",직접데이타입력!$K321," ")," ")</f>
        <v xml:space="preserve"> </v>
      </c>
      <c r="F316" s="29" t="str">
        <f>IF(직접데이타입력!$M321=1,IF(직접데이타입력!$E321="5",직접데이타입력!$K321," ")," ")</f>
        <v xml:space="preserve"> </v>
      </c>
      <c r="G316" s="29" t="str">
        <f>IF(직접데이타입력!$M321=1,IF(직접데이타입력!$E321="6",직접데이타입력!$K321," ")," ")</f>
        <v xml:space="preserve"> </v>
      </c>
      <c r="H316" s="29" t="str">
        <f>IF(직접데이타입력!$M321=1,IF(직접데이타입력!$E321="7",직접데이타입력!$K321," ")," ")</f>
        <v xml:space="preserve"> </v>
      </c>
      <c r="I316" s="29" t="str">
        <f>IF(직접데이타입력!$M321=1,IF(직접데이타입력!$E321="8",직접데이타입력!$K321," ")," ")</f>
        <v xml:space="preserve"> </v>
      </c>
      <c r="J316" s="29" t="str">
        <f>IF(직접데이타입력!$M321=1,IF(직접데이타입력!$E321="9",직접데이타입력!$K321," ")," ")</f>
        <v xml:space="preserve"> </v>
      </c>
      <c r="K316" s="29" t="str">
        <f>IF(직접데이타입력!$M321=1,IF(직접데이타입력!$E321="10",직접데이타입력!$K321," ")," ")</f>
        <v xml:space="preserve"> </v>
      </c>
      <c r="L316" s="29" t="str">
        <f>IF(직접데이타입력!$M321=1,IF(직접데이타입력!$E321="11",직접데이타입력!$K321," ")," ")</f>
        <v xml:space="preserve"> </v>
      </c>
      <c r="M316" s="29" t="str">
        <f>IF(직접데이타입력!$M321=1,IF(직접데이타입력!$E321="12",직접데이타입력!$K321," ")," ")</f>
        <v xml:space="preserve"> </v>
      </c>
      <c r="N316" s="29" t="str">
        <f>IF(직접데이타입력!$M321=1,IF(직접데이타입력!$E321="13",직접데이타입력!$K321," ")," ")</f>
        <v xml:space="preserve"> </v>
      </c>
      <c r="O316" s="29" t="str">
        <f>IF(직접데이타입력!$M321=1,IF(직접데이타입력!$E321="14",직접데이타입력!$K321," ")," ")</f>
        <v xml:space="preserve"> </v>
      </c>
      <c r="P316" s="29" t="str">
        <f>IF(직접데이타입력!$M321=1,IF(직접데이타입력!$E321="15",직접데이타입력!$K321," ")," ")</f>
        <v xml:space="preserve"> </v>
      </c>
      <c r="Q316" s="29" t="str">
        <f>IF(직접데이타입력!$M321=1,IF(직접데이타입력!$E321="16",직접데이타입력!$K321," ")," ")</f>
        <v xml:space="preserve"> </v>
      </c>
      <c r="R316" s="29" t="str">
        <f>IF(직접데이타입력!$M321=1,IF(직접데이타입력!$E321="17",직접데이타입력!$K321," ")," ")</f>
        <v xml:space="preserve"> </v>
      </c>
      <c r="S316" s="29" t="str">
        <f>IF(직접데이타입력!$M321=1,IF(직접데이타입력!$E321="18",직접데이타입력!$K321," ")," ")</f>
        <v xml:space="preserve"> </v>
      </c>
      <c r="T316" s="29" t="str">
        <f>IF(직접데이타입력!$M321=1,IF(직접데이타입력!$E321="19",직접데이타입력!$K321," ")," ")</f>
        <v xml:space="preserve"> </v>
      </c>
    </row>
    <row r="317" spans="1:20" ht="11.25" customHeight="1">
      <c r="A317" s="29">
        <f t="shared" si="4"/>
        <v>316</v>
      </c>
      <c r="B317" s="29" t="str">
        <f>IF(직접데이타입력!$M322=1,IF(직접데이타입력!$E322="1",직접데이타입력!$K322," ")," ")</f>
        <v xml:space="preserve"> </v>
      </c>
      <c r="C317" s="29" t="str">
        <f>IF(직접데이타입력!$M322=1,IF(직접데이타입력!$E322="2",직접데이타입력!$K322," ")," ")</f>
        <v xml:space="preserve"> </v>
      </c>
      <c r="D317" s="29" t="str">
        <f>IF(직접데이타입력!$M322=1,IF(직접데이타입력!$E322="3",직접데이타입력!$K322," ")," ")</f>
        <v xml:space="preserve"> </v>
      </c>
      <c r="E317" s="29" t="str">
        <f>IF(직접데이타입력!$M322=1,IF(직접데이타입력!$E322="4",직접데이타입력!$K322," ")," ")</f>
        <v xml:space="preserve"> </v>
      </c>
      <c r="F317" s="29" t="str">
        <f>IF(직접데이타입력!$M322=1,IF(직접데이타입력!$E322="5",직접데이타입력!$K322," ")," ")</f>
        <v xml:space="preserve"> </v>
      </c>
      <c r="G317" s="29" t="str">
        <f>IF(직접데이타입력!$M322=1,IF(직접데이타입력!$E322="6",직접데이타입력!$K322," ")," ")</f>
        <v xml:space="preserve"> </v>
      </c>
      <c r="H317" s="29" t="str">
        <f>IF(직접데이타입력!$M322=1,IF(직접데이타입력!$E322="7",직접데이타입력!$K322," ")," ")</f>
        <v xml:space="preserve"> </v>
      </c>
      <c r="I317" s="29" t="str">
        <f>IF(직접데이타입력!$M322=1,IF(직접데이타입력!$E322="8",직접데이타입력!$K322," ")," ")</f>
        <v xml:space="preserve"> </v>
      </c>
      <c r="J317" s="29" t="str">
        <f>IF(직접데이타입력!$M322=1,IF(직접데이타입력!$E322="9",직접데이타입력!$K322," ")," ")</f>
        <v xml:space="preserve"> </v>
      </c>
      <c r="K317" s="29" t="str">
        <f>IF(직접데이타입력!$M322=1,IF(직접데이타입력!$E322="10",직접데이타입력!$K322," ")," ")</f>
        <v xml:space="preserve"> </v>
      </c>
      <c r="L317" s="29" t="str">
        <f>IF(직접데이타입력!$M322=1,IF(직접데이타입력!$E322="11",직접데이타입력!$K322," ")," ")</f>
        <v xml:space="preserve"> </v>
      </c>
      <c r="M317" s="29" t="str">
        <f>IF(직접데이타입력!$M322=1,IF(직접데이타입력!$E322="12",직접데이타입력!$K322," ")," ")</f>
        <v xml:space="preserve"> </v>
      </c>
      <c r="N317" s="29" t="str">
        <f>IF(직접데이타입력!$M322=1,IF(직접데이타입력!$E322="13",직접데이타입력!$K322," ")," ")</f>
        <v xml:space="preserve"> </v>
      </c>
      <c r="O317" s="29" t="str">
        <f>IF(직접데이타입력!$M322=1,IF(직접데이타입력!$E322="14",직접데이타입력!$K322," ")," ")</f>
        <v xml:space="preserve"> </v>
      </c>
      <c r="P317" s="29" t="str">
        <f>IF(직접데이타입력!$M322=1,IF(직접데이타입력!$E322="15",직접데이타입력!$K322," ")," ")</f>
        <v xml:space="preserve"> </v>
      </c>
      <c r="Q317" s="29" t="str">
        <f>IF(직접데이타입력!$M322=1,IF(직접데이타입력!$E322="16",직접데이타입력!$K322," ")," ")</f>
        <v xml:space="preserve"> </v>
      </c>
      <c r="R317" s="29" t="str">
        <f>IF(직접데이타입력!$M322=1,IF(직접데이타입력!$E322="17",직접데이타입력!$K322," ")," ")</f>
        <v xml:space="preserve"> </v>
      </c>
      <c r="S317" s="29" t="str">
        <f>IF(직접데이타입력!$M322=1,IF(직접데이타입력!$E322="18",직접데이타입력!$K322," ")," ")</f>
        <v xml:space="preserve"> </v>
      </c>
      <c r="T317" s="29" t="str">
        <f>IF(직접데이타입력!$M322=1,IF(직접데이타입력!$E322="19",직접데이타입력!$K322," ")," ")</f>
        <v xml:space="preserve"> </v>
      </c>
    </row>
    <row r="318" spans="1:20" ht="11.25" customHeight="1">
      <c r="A318" s="29">
        <f t="shared" si="4"/>
        <v>317</v>
      </c>
      <c r="B318" s="29" t="str">
        <f>IF(직접데이타입력!$M323=1,IF(직접데이타입력!$E323="1",직접데이타입력!$K323," ")," ")</f>
        <v xml:space="preserve"> </v>
      </c>
      <c r="C318" s="29" t="str">
        <f>IF(직접데이타입력!$M323=1,IF(직접데이타입력!$E323="2",직접데이타입력!$K323," ")," ")</f>
        <v xml:space="preserve"> </v>
      </c>
      <c r="D318" s="29" t="str">
        <f>IF(직접데이타입력!$M323=1,IF(직접데이타입력!$E323="3",직접데이타입력!$K323," ")," ")</f>
        <v xml:space="preserve"> </v>
      </c>
      <c r="E318" s="29" t="str">
        <f>IF(직접데이타입력!$M323=1,IF(직접데이타입력!$E323="4",직접데이타입력!$K323," ")," ")</f>
        <v xml:space="preserve"> </v>
      </c>
      <c r="F318" s="29" t="str">
        <f>IF(직접데이타입력!$M323=1,IF(직접데이타입력!$E323="5",직접데이타입력!$K323," ")," ")</f>
        <v xml:space="preserve"> </v>
      </c>
      <c r="G318" s="29" t="str">
        <f>IF(직접데이타입력!$M323=1,IF(직접데이타입력!$E323="6",직접데이타입력!$K323," ")," ")</f>
        <v xml:space="preserve"> </v>
      </c>
      <c r="H318" s="29" t="str">
        <f>IF(직접데이타입력!$M323=1,IF(직접데이타입력!$E323="7",직접데이타입력!$K323," ")," ")</f>
        <v xml:space="preserve"> </v>
      </c>
      <c r="I318" s="29" t="str">
        <f>IF(직접데이타입력!$M323=1,IF(직접데이타입력!$E323="8",직접데이타입력!$K323," ")," ")</f>
        <v xml:space="preserve"> </v>
      </c>
      <c r="J318" s="29" t="str">
        <f>IF(직접데이타입력!$M323=1,IF(직접데이타입력!$E323="9",직접데이타입력!$K323," ")," ")</f>
        <v xml:space="preserve"> </v>
      </c>
      <c r="K318" s="29" t="str">
        <f>IF(직접데이타입력!$M323=1,IF(직접데이타입력!$E323="10",직접데이타입력!$K323," ")," ")</f>
        <v xml:space="preserve"> </v>
      </c>
      <c r="L318" s="29" t="str">
        <f>IF(직접데이타입력!$M323=1,IF(직접데이타입력!$E323="11",직접데이타입력!$K323," ")," ")</f>
        <v xml:space="preserve"> </v>
      </c>
      <c r="M318" s="29" t="str">
        <f>IF(직접데이타입력!$M323=1,IF(직접데이타입력!$E323="12",직접데이타입력!$K323," ")," ")</f>
        <v xml:space="preserve"> </v>
      </c>
      <c r="N318" s="29" t="str">
        <f>IF(직접데이타입력!$M323=1,IF(직접데이타입력!$E323="13",직접데이타입력!$K323," ")," ")</f>
        <v xml:space="preserve"> </v>
      </c>
      <c r="O318" s="29" t="str">
        <f>IF(직접데이타입력!$M323=1,IF(직접데이타입력!$E323="14",직접데이타입력!$K323," ")," ")</f>
        <v xml:space="preserve"> </v>
      </c>
      <c r="P318" s="29" t="str">
        <f>IF(직접데이타입력!$M323=1,IF(직접데이타입력!$E323="15",직접데이타입력!$K323," ")," ")</f>
        <v xml:space="preserve"> </v>
      </c>
      <c r="Q318" s="29" t="str">
        <f>IF(직접데이타입력!$M323=1,IF(직접데이타입력!$E323="16",직접데이타입력!$K323," ")," ")</f>
        <v xml:space="preserve"> </v>
      </c>
      <c r="R318" s="29" t="str">
        <f>IF(직접데이타입력!$M323=1,IF(직접데이타입력!$E323="17",직접데이타입력!$K323," ")," ")</f>
        <v xml:space="preserve"> </v>
      </c>
      <c r="S318" s="29" t="str">
        <f>IF(직접데이타입력!$M323=1,IF(직접데이타입력!$E323="18",직접데이타입력!$K323," ")," ")</f>
        <v xml:space="preserve"> </v>
      </c>
      <c r="T318" s="29" t="str">
        <f>IF(직접데이타입력!$M323=1,IF(직접데이타입력!$E323="19",직접데이타입력!$K323," ")," ")</f>
        <v xml:space="preserve"> </v>
      </c>
    </row>
    <row r="319" spans="1:20" ht="11.25" customHeight="1">
      <c r="A319" s="29">
        <f t="shared" si="4"/>
        <v>318</v>
      </c>
      <c r="B319" s="29" t="str">
        <f>IF(직접데이타입력!$M324=1,IF(직접데이타입력!$E324="1",직접데이타입력!$K324," ")," ")</f>
        <v xml:space="preserve"> </v>
      </c>
      <c r="C319" s="29" t="str">
        <f>IF(직접데이타입력!$M324=1,IF(직접데이타입력!$E324="2",직접데이타입력!$K324," ")," ")</f>
        <v xml:space="preserve"> </v>
      </c>
      <c r="D319" s="29" t="str">
        <f>IF(직접데이타입력!$M324=1,IF(직접데이타입력!$E324="3",직접데이타입력!$K324," ")," ")</f>
        <v xml:space="preserve"> </v>
      </c>
      <c r="E319" s="29" t="str">
        <f>IF(직접데이타입력!$M324=1,IF(직접데이타입력!$E324="4",직접데이타입력!$K324," ")," ")</f>
        <v xml:space="preserve"> </v>
      </c>
      <c r="F319" s="29" t="str">
        <f>IF(직접데이타입력!$M324=1,IF(직접데이타입력!$E324="5",직접데이타입력!$K324," ")," ")</f>
        <v xml:space="preserve"> </v>
      </c>
      <c r="G319" s="29" t="str">
        <f>IF(직접데이타입력!$M324=1,IF(직접데이타입력!$E324="6",직접데이타입력!$K324," ")," ")</f>
        <v xml:space="preserve"> </v>
      </c>
      <c r="H319" s="29" t="str">
        <f>IF(직접데이타입력!$M324=1,IF(직접데이타입력!$E324="7",직접데이타입력!$K324," ")," ")</f>
        <v xml:space="preserve"> </v>
      </c>
      <c r="I319" s="29" t="str">
        <f>IF(직접데이타입력!$M324=1,IF(직접데이타입력!$E324="8",직접데이타입력!$K324," ")," ")</f>
        <v xml:space="preserve"> </v>
      </c>
      <c r="J319" s="29" t="str">
        <f>IF(직접데이타입력!$M324=1,IF(직접데이타입력!$E324="9",직접데이타입력!$K324," ")," ")</f>
        <v xml:space="preserve"> </v>
      </c>
      <c r="K319" s="29" t="str">
        <f>IF(직접데이타입력!$M324=1,IF(직접데이타입력!$E324="10",직접데이타입력!$K324," ")," ")</f>
        <v xml:space="preserve"> </v>
      </c>
      <c r="L319" s="29" t="str">
        <f>IF(직접데이타입력!$M324=1,IF(직접데이타입력!$E324="11",직접데이타입력!$K324," ")," ")</f>
        <v xml:space="preserve"> </v>
      </c>
      <c r="M319" s="29" t="str">
        <f>IF(직접데이타입력!$M324=1,IF(직접데이타입력!$E324="12",직접데이타입력!$K324," ")," ")</f>
        <v xml:space="preserve"> </v>
      </c>
      <c r="N319" s="29" t="str">
        <f>IF(직접데이타입력!$M324=1,IF(직접데이타입력!$E324="13",직접데이타입력!$K324," ")," ")</f>
        <v xml:space="preserve"> </v>
      </c>
      <c r="O319" s="29" t="str">
        <f>IF(직접데이타입력!$M324=1,IF(직접데이타입력!$E324="14",직접데이타입력!$K324," ")," ")</f>
        <v xml:space="preserve"> </v>
      </c>
      <c r="P319" s="29" t="str">
        <f>IF(직접데이타입력!$M324=1,IF(직접데이타입력!$E324="15",직접데이타입력!$K324," ")," ")</f>
        <v xml:space="preserve"> </v>
      </c>
      <c r="Q319" s="29" t="str">
        <f>IF(직접데이타입력!$M324=1,IF(직접데이타입력!$E324="16",직접데이타입력!$K324," ")," ")</f>
        <v xml:space="preserve"> </v>
      </c>
      <c r="R319" s="29" t="str">
        <f>IF(직접데이타입력!$M324=1,IF(직접데이타입력!$E324="17",직접데이타입력!$K324," ")," ")</f>
        <v xml:space="preserve"> </v>
      </c>
      <c r="S319" s="29" t="str">
        <f>IF(직접데이타입력!$M324=1,IF(직접데이타입력!$E324="18",직접데이타입력!$K324," ")," ")</f>
        <v xml:space="preserve"> </v>
      </c>
      <c r="T319" s="29" t="str">
        <f>IF(직접데이타입력!$M324=1,IF(직접데이타입력!$E324="19",직접데이타입력!$K324," ")," ")</f>
        <v xml:space="preserve"> </v>
      </c>
    </row>
    <row r="320" spans="1:20" ht="11.25" customHeight="1">
      <c r="A320" s="29">
        <f t="shared" si="4"/>
        <v>319</v>
      </c>
      <c r="B320" s="29" t="str">
        <f>IF(직접데이타입력!$M325=1,IF(직접데이타입력!$E325="1",직접데이타입력!$K325," ")," ")</f>
        <v xml:space="preserve"> </v>
      </c>
      <c r="C320" s="29" t="str">
        <f>IF(직접데이타입력!$M325=1,IF(직접데이타입력!$E325="2",직접데이타입력!$K325," ")," ")</f>
        <v xml:space="preserve"> </v>
      </c>
      <c r="D320" s="29" t="str">
        <f>IF(직접데이타입력!$M325=1,IF(직접데이타입력!$E325="3",직접데이타입력!$K325," ")," ")</f>
        <v xml:space="preserve"> </v>
      </c>
      <c r="E320" s="29" t="str">
        <f>IF(직접데이타입력!$M325=1,IF(직접데이타입력!$E325="4",직접데이타입력!$K325," ")," ")</f>
        <v xml:space="preserve"> </v>
      </c>
      <c r="F320" s="29" t="str">
        <f>IF(직접데이타입력!$M325=1,IF(직접데이타입력!$E325="5",직접데이타입력!$K325," ")," ")</f>
        <v xml:space="preserve"> </v>
      </c>
      <c r="G320" s="29" t="str">
        <f>IF(직접데이타입력!$M325=1,IF(직접데이타입력!$E325="6",직접데이타입력!$K325," ")," ")</f>
        <v xml:space="preserve"> </v>
      </c>
      <c r="H320" s="29" t="str">
        <f>IF(직접데이타입력!$M325=1,IF(직접데이타입력!$E325="7",직접데이타입력!$K325," ")," ")</f>
        <v xml:space="preserve"> </v>
      </c>
      <c r="I320" s="29" t="str">
        <f>IF(직접데이타입력!$M325=1,IF(직접데이타입력!$E325="8",직접데이타입력!$K325," ")," ")</f>
        <v xml:space="preserve"> </v>
      </c>
      <c r="J320" s="29" t="str">
        <f>IF(직접데이타입력!$M325=1,IF(직접데이타입력!$E325="9",직접데이타입력!$K325," ")," ")</f>
        <v xml:space="preserve"> </v>
      </c>
      <c r="K320" s="29" t="str">
        <f>IF(직접데이타입력!$M325=1,IF(직접데이타입력!$E325="10",직접데이타입력!$K325," ")," ")</f>
        <v xml:space="preserve"> </v>
      </c>
      <c r="L320" s="29" t="str">
        <f>IF(직접데이타입력!$M325=1,IF(직접데이타입력!$E325="11",직접데이타입력!$K325," ")," ")</f>
        <v xml:space="preserve"> </v>
      </c>
      <c r="M320" s="29" t="str">
        <f>IF(직접데이타입력!$M325=1,IF(직접데이타입력!$E325="12",직접데이타입력!$K325," ")," ")</f>
        <v xml:space="preserve"> </v>
      </c>
      <c r="N320" s="29" t="str">
        <f>IF(직접데이타입력!$M325=1,IF(직접데이타입력!$E325="13",직접데이타입력!$K325," ")," ")</f>
        <v xml:space="preserve"> </v>
      </c>
      <c r="O320" s="29" t="str">
        <f>IF(직접데이타입력!$M325=1,IF(직접데이타입력!$E325="14",직접데이타입력!$K325," ")," ")</f>
        <v xml:space="preserve"> </v>
      </c>
      <c r="P320" s="29" t="str">
        <f>IF(직접데이타입력!$M325=1,IF(직접데이타입력!$E325="15",직접데이타입력!$K325," ")," ")</f>
        <v xml:space="preserve"> </v>
      </c>
      <c r="Q320" s="29" t="str">
        <f>IF(직접데이타입력!$M325=1,IF(직접데이타입력!$E325="16",직접데이타입력!$K325," ")," ")</f>
        <v xml:space="preserve"> </v>
      </c>
      <c r="R320" s="29" t="str">
        <f>IF(직접데이타입력!$M325=1,IF(직접데이타입력!$E325="17",직접데이타입력!$K325," ")," ")</f>
        <v xml:space="preserve"> </v>
      </c>
      <c r="S320" s="29" t="str">
        <f>IF(직접데이타입력!$M325=1,IF(직접데이타입력!$E325="18",직접데이타입력!$K325," ")," ")</f>
        <v xml:space="preserve"> </v>
      </c>
      <c r="T320" s="29" t="str">
        <f>IF(직접데이타입력!$M325=1,IF(직접데이타입력!$E325="19",직접데이타입력!$K325," ")," ")</f>
        <v xml:space="preserve"> </v>
      </c>
    </row>
    <row r="321" spans="1:20" ht="11.25" customHeight="1">
      <c r="A321" s="29">
        <f t="shared" si="4"/>
        <v>320</v>
      </c>
      <c r="B321" s="29" t="str">
        <f>IF(직접데이타입력!$M326=1,IF(직접데이타입력!$E326="1",직접데이타입력!$K326," ")," ")</f>
        <v xml:space="preserve"> </v>
      </c>
      <c r="C321" s="29" t="str">
        <f>IF(직접데이타입력!$M326=1,IF(직접데이타입력!$E326="2",직접데이타입력!$K326," ")," ")</f>
        <v xml:space="preserve"> </v>
      </c>
      <c r="D321" s="29" t="str">
        <f>IF(직접데이타입력!$M326=1,IF(직접데이타입력!$E326="3",직접데이타입력!$K326," ")," ")</f>
        <v xml:space="preserve"> </v>
      </c>
      <c r="E321" s="29" t="str">
        <f>IF(직접데이타입력!$M326=1,IF(직접데이타입력!$E326="4",직접데이타입력!$K326," ")," ")</f>
        <v xml:space="preserve"> </v>
      </c>
      <c r="F321" s="29" t="str">
        <f>IF(직접데이타입력!$M326=1,IF(직접데이타입력!$E326="5",직접데이타입력!$K326," ")," ")</f>
        <v xml:space="preserve"> </v>
      </c>
      <c r="G321" s="29" t="str">
        <f>IF(직접데이타입력!$M326=1,IF(직접데이타입력!$E326="6",직접데이타입력!$K326," ")," ")</f>
        <v xml:space="preserve"> </v>
      </c>
      <c r="H321" s="29" t="str">
        <f>IF(직접데이타입력!$M326=1,IF(직접데이타입력!$E326="7",직접데이타입력!$K326," ")," ")</f>
        <v xml:space="preserve"> </v>
      </c>
      <c r="I321" s="29" t="str">
        <f>IF(직접데이타입력!$M326=1,IF(직접데이타입력!$E326="8",직접데이타입력!$K326," ")," ")</f>
        <v xml:space="preserve"> </v>
      </c>
      <c r="J321" s="29" t="str">
        <f>IF(직접데이타입력!$M326=1,IF(직접데이타입력!$E326="9",직접데이타입력!$K326," ")," ")</f>
        <v xml:space="preserve"> </v>
      </c>
      <c r="K321" s="29" t="str">
        <f>IF(직접데이타입력!$M326=1,IF(직접데이타입력!$E326="10",직접데이타입력!$K326," ")," ")</f>
        <v xml:space="preserve"> </v>
      </c>
      <c r="L321" s="29" t="str">
        <f>IF(직접데이타입력!$M326=1,IF(직접데이타입력!$E326="11",직접데이타입력!$K326," ")," ")</f>
        <v xml:space="preserve"> </v>
      </c>
      <c r="M321" s="29" t="str">
        <f>IF(직접데이타입력!$M326=1,IF(직접데이타입력!$E326="12",직접데이타입력!$K326," ")," ")</f>
        <v xml:space="preserve"> </v>
      </c>
      <c r="N321" s="29" t="str">
        <f>IF(직접데이타입력!$M326=1,IF(직접데이타입력!$E326="13",직접데이타입력!$K326," ")," ")</f>
        <v xml:space="preserve"> </v>
      </c>
      <c r="O321" s="29" t="str">
        <f>IF(직접데이타입력!$M326=1,IF(직접데이타입력!$E326="14",직접데이타입력!$K326," ")," ")</f>
        <v xml:space="preserve"> </v>
      </c>
      <c r="P321" s="29" t="str">
        <f>IF(직접데이타입력!$M326=1,IF(직접데이타입력!$E326="15",직접데이타입력!$K326," ")," ")</f>
        <v xml:space="preserve"> </v>
      </c>
      <c r="Q321" s="29" t="str">
        <f>IF(직접데이타입력!$M326=1,IF(직접데이타입력!$E326="16",직접데이타입력!$K326," ")," ")</f>
        <v xml:space="preserve"> </v>
      </c>
      <c r="R321" s="29" t="str">
        <f>IF(직접데이타입력!$M326=1,IF(직접데이타입력!$E326="17",직접데이타입력!$K326," ")," ")</f>
        <v xml:space="preserve"> </v>
      </c>
      <c r="S321" s="29" t="str">
        <f>IF(직접데이타입력!$M326=1,IF(직접데이타입력!$E326="18",직접데이타입력!$K326," ")," ")</f>
        <v xml:space="preserve"> </v>
      </c>
      <c r="T321" s="29" t="str">
        <f>IF(직접데이타입력!$M326=1,IF(직접데이타입력!$E326="19",직접데이타입력!$K326," ")," ")</f>
        <v xml:space="preserve"> </v>
      </c>
    </row>
    <row r="322" spans="1:20" ht="11.25" customHeight="1">
      <c r="A322" s="29">
        <f t="shared" si="4"/>
        <v>321</v>
      </c>
      <c r="B322" s="29" t="str">
        <f>IF(직접데이타입력!$M327=1,IF(직접데이타입력!$E327="1",직접데이타입력!$K327," ")," ")</f>
        <v xml:space="preserve"> </v>
      </c>
      <c r="C322" s="29" t="str">
        <f>IF(직접데이타입력!$M327=1,IF(직접데이타입력!$E327="2",직접데이타입력!$K327," ")," ")</f>
        <v xml:space="preserve"> </v>
      </c>
      <c r="D322" s="29" t="str">
        <f>IF(직접데이타입력!$M327=1,IF(직접데이타입력!$E327="3",직접데이타입력!$K327," ")," ")</f>
        <v xml:space="preserve"> </v>
      </c>
      <c r="E322" s="29" t="str">
        <f>IF(직접데이타입력!$M327=1,IF(직접데이타입력!$E327="4",직접데이타입력!$K327," ")," ")</f>
        <v xml:space="preserve"> </v>
      </c>
      <c r="F322" s="29" t="str">
        <f>IF(직접데이타입력!$M327=1,IF(직접데이타입력!$E327="5",직접데이타입력!$K327," ")," ")</f>
        <v xml:space="preserve"> </v>
      </c>
      <c r="G322" s="29" t="str">
        <f>IF(직접데이타입력!$M327=1,IF(직접데이타입력!$E327="6",직접데이타입력!$K327," ")," ")</f>
        <v xml:space="preserve"> </v>
      </c>
      <c r="H322" s="29" t="str">
        <f>IF(직접데이타입력!$M327=1,IF(직접데이타입력!$E327="7",직접데이타입력!$K327," ")," ")</f>
        <v xml:space="preserve"> </v>
      </c>
      <c r="I322" s="29" t="str">
        <f>IF(직접데이타입력!$M327=1,IF(직접데이타입력!$E327="8",직접데이타입력!$K327," ")," ")</f>
        <v xml:space="preserve"> </v>
      </c>
      <c r="J322" s="29" t="str">
        <f>IF(직접데이타입력!$M327=1,IF(직접데이타입력!$E327="9",직접데이타입력!$K327," ")," ")</f>
        <v xml:space="preserve"> </v>
      </c>
      <c r="K322" s="29" t="str">
        <f>IF(직접데이타입력!$M327=1,IF(직접데이타입력!$E327="10",직접데이타입력!$K327," ")," ")</f>
        <v xml:space="preserve"> </v>
      </c>
      <c r="L322" s="29" t="str">
        <f>IF(직접데이타입력!$M327=1,IF(직접데이타입력!$E327="11",직접데이타입력!$K327," ")," ")</f>
        <v xml:space="preserve"> </v>
      </c>
      <c r="M322" s="29" t="str">
        <f>IF(직접데이타입력!$M327=1,IF(직접데이타입력!$E327="12",직접데이타입력!$K327," ")," ")</f>
        <v xml:space="preserve"> </v>
      </c>
      <c r="N322" s="29" t="str">
        <f>IF(직접데이타입력!$M327=1,IF(직접데이타입력!$E327="13",직접데이타입력!$K327," ")," ")</f>
        <v xml:space="preserve"> </v>
      </c>
      <c r="O322" s="29" t="str">
        <f>IF(직접데이타입력!$M327=1,IF(직접데이타입력!$E327="14",직접데이타입력!$K327," ")," ")</f>
        <v xml:space="preserve"> </v>
      </c>
      <c r="P322" s="29" t="str">
        <f>IF(직접데이타입력!$M327=1,IF(직접데이타입력!$E327="15",직접데이타입력!$K327," ")," ")</f>
        <v xml:space="preserve"> </v>
      </c>
      <c r="Q322" s="29" t="str">
        <f>IF(직접데이타입력!$M327=1,IF(직접데이타입력!$E327="16",직접데이타입력!$K327," ")," ")</f>
        <v xml:space="preserve"> </v>
      </c>
      <c r="R322" s="29" t="str">
        <f>IF(직접데이타입력!$M327=1,IF(직접데이타입력!$E327="17",직접데이타입력!$K327," ")," ")</f>
        <v xml:space="preserve"> </v>
      </c>
      <c r="S322" s="29" t="str">
        <f>IF(직접데이타입력!$M327=1,IF(직접데이타입력!$E327="18",직접데이타입력!$K327," ")," ")</f>
        <v xml:space="preserve"> </v>
      </c>
      <c r="T322" s="29" t="str">
        <f>IF(직접데이타입력!$M327=1,IF(직접데이타입력!$E327="19",직접데이타입력!$K327," ")," ")</f>
        <v xml:space="preserve"> </v>
      </c>
    </row>
    <row r="323" spans="1:20" ht="11.25" customHeight="1">
      <c r="A323" s="29">
        <f t="shared" ref="A323:A380" si="5">ROW()-1</f>
        <v>322</v>
      </c>
      <c r="B323" s="29" t="str">
        <f>IF(직접데이타입력!$M328=1,IF(직접데이타입력!$E328="1",직접데이타입력!$K328," ")," ")</f>
        <v xml:space="preserve"> </v>
      </c>
      <c r="C323" s="29" t="str">
        <f>IF(직접데이타입력!$M328=1,IF(직접데이타입력!$E328="2",직접데이타입력!$K328," ")," ")</f>
        <v xml:space="preserve"> </v>
      </c>
      <c r="D323" s="29" t="str">
        <f>IF(직접데이타입력!$M328=1,IF(직접데이타입력!$E328="3",직접데이타입력!$K328," ")," ")</f>
        <v xml:space="preserve"> </v>
      </c>
      <c r="E323" s="29" t="str">
        <f>IF(직접데이타입력!$M328=1,IF(직접데이타입력!$E328="4",직접데이타입력!$K328," ")," ")</f>
        <v xml:space="preserve"> </v>
      </c>
      <c r="F323" s="29" t="str">
        <f>IF(직접데이타입력!$M328=1,IF(직접데이타입력!$E328="5",직접데이타입력!$K328," ")," ")</f>
        <v xml:space="preserve"> </v>
      </c>
      <c r="G323" s="29" t="str">
        <f>IF(직접데이타입력!$M328=1,IF(직접데이타입력!$E328="6",직접데이타입력!$K328," ")," ")</f>
        <v xml:space="preserve"> </v>
      </c>
      <c r="H323" s="29" t="str">
        <f>IF(직접데이타입력!$M328=1,IF(직접데이타입력!$E328="7",직접데이타입력!$K328," ")," ")</f>
        <v xml:space="preserve"> </v>
      </c>
      <c r="I323" s="29" t="str">
        <f>IF(직접데이타입력!$M328=1,IF(직접데이타입력!$E328="8",직접데이타입력!$K328," ")," ")</f>
        <v xml:space="preserve"> </v>
      </c>
      <c r="J323" s="29" t="str">
        <f>IF(직접데이타입력!$M328=1,IF(직접데이타입력!$E328="9",직접데이타입력!$K328," ")," ")</f>
        <v xml:space="preserve"> </v>
      </c>
      <c r="K323" s="29" t="str">
        <f>IF(직접데이타입력!$M328=1,IF(직접데이타입력!$E328="10",직접데이타입력!$K328," ")," ")</f>
        <v xml:space="preserve"> </v>
      </c>
      <c r="L323" s="29" t="str">
        <f>IF(직접데이타입력!$M328=1,IF(직접데이타입력!$E328="11",직접데이타입력!$K328," ")," ")</f>
        <v xml:space="preserve"> </v>
      </c>
      <c r="M323" s="29" t="str">
        <f>IF(직접데이타입력!$M328=1,IF(직접데이타입력!$E328="12",직접데이타입력!$K328," ")," ")</f>
        <v xml:space="preserve"> </v>
      </c>
      <c r="N323" s="29" t="str">
        <f>IF(직접데이타입력!$M328=1,IF(직접데이타입력!$E328="13",직접데이타입력!$K328," ")," ")</f>
        <v xml:space="preserve"> </v>
      </c>
      <c r="O323" s="29" t="str">
        <f>IF(직접데이타입력!$M328=1,IF(직접데이타입력!$E328="14",직접데이타입력!$K328," ")," ")</f>
        <v xml:space="preserve"> </v>
      </c>
      <c r="P323" s="29" t="str">
        <f>IF(직접데이타입력!$M328=1,IF(직접데이타입력!$E328="15",직접데이타입력!$K328," ")," ")</f>
        <v xml:space="preserve"> </v>
      </c>
      <c r="Q323" s="29" t="str">
        <f>IF(직접데이타입력!$M328=1,IF(직접데이타입력!$E328="16",직접데이타입력!$K328," ")," ")</f>
        <v xml:space="preserve"> </v>
      </c>
      <c r="R323" s="29" t="str">
        <f>IF(직접데이타입력!$M328=1,IF(직접데이타입력!$E328="17",직접데이타입력!$K328," ")," ")</f>
        <v xml:space="preserve"> </v>
      </c>
      <c r="S323" s="29" t="str">
        <f>IF(직접데이타입력!$M328=1,IF(직접데이타입력!$E328="18",직접데이타입력!$K328," ")," ")</f>
        <v xml:space="preserve"> </v>
      </c>
      <c r="T323" s="29" t="str">
        <f>IF(직접데이타입력!$M328=1,IF(직접데이타입력!$E328="19",직접데이타입력!$K328," ")," ")</f>
        <v xml:space="preserve"> </v>
      </c>
    </row>
    <row r="324" spans="1:20" ht="11.25" customHeight="1">
      <c r="A324" s="29">
        <f t="shared" si="5"/>
        <v>323</v>
      </c>
      <c r="B324" s="29" t="str">
        <f>IF(직접데이타입력!$M329=1,IF(직접데이타입력!$E329="1",직접데이타입력!$K329," ")," ")</f>
        <v xml:space="preserve"> </v>
      </c>
      <c r="C324" s="29" t="str">
        <f>IF(직접데이타입력!$M329=1,IF(직접데이타입력!$E329="2",직접데이타입력!$K329," ")," ")</f>
        <v xml:space="preserve"> </v>
      </c>
      <c r="D324" s="29" t="str">
        <f>IF(직접데이타입력!$M329=1,IF(직접데이타입력!$E329="3",직접데이타입력!$K329," ")," ")</f>
        <v xml:space="preserve"> </v>
      </c>
      <c r="E324" s="29" t="str">
        <f>IF(직접데이타입력!$M329=1,IF(직접데이타입력!$E329="4",직접데이타입력!$K329," ")," ")</f>
        <v xml:space="preserve"> </v>
      </c>
      <c r="F324" s="29" t="str">
        <f>IF(직접데이타입력!$M329=1,IF(직접데이타입력!$E329="5",직접데이타입력!$K329," ")," ")</f>
        <v xml:space="preserve"> </v>
      </c>
      <c r="G324" s="29" t="str">
        <f>IF(직접데이타입력!$M329=1,IF(직접데이타입력!$E329="6",직접데이타입력!$K329," ")," ")</f>
        <v xml:space="preserve"> </v>
      </c>
      <c r="H324" s="29" t="str">
        <f>IF(직접데이타입력!$M329=1,IF(직접데이타입력!$E329="7",직접데이타입력!$K329," ")," ")</f>
        <v xml:space="preserve"> </v>
      </c>
      <c r="I324" s="29" t="str">
        <f>IF(직접데이타입력!$M329=1,IF(직접데이타입력!$E329="8",직접데이타입력!$K329," ")," ")</f>
        <v xml:space="preserve"> </v>
      </c>
      <c r="J324" s="29" t="str">
        <f>IF(직접데이타입력!$M329=1,IF(직접데이타입력!$E329="9",직접데이타입력!$K329," ")," ")</f>
        <v xml:space="preserve"> </v>
      </c>
      <c r="K324" s="29" t="str">
        <f>IF(직접데이타입력!$M329=1,IF(직접데이타입력!$E329="10",직접데이타입력!$K329," ")," ")</f>
        <v xml:space="preserve"> </v>
      </c>
      <c r="L324" s="29" t="str">
        <f>IF(직접데이타입력!$M329=1,IF(직접데이타입력!$E329="11",직접데이타입력!$K329," ")," ")</f>
        <v xml:space="preserve"> </v>
      </c>
      <c r="M324" s="29" t="str">
        <f>IF(직접데이타입력!$M329=1,IF(직접데이타입력!$E329="12",직접데이타입력!$K329," ")," ")</f>
        <v xml:space="preserve"> </v>
      </c>
      <c r="N324" s="29" t="str">
        <f>IF(직접데이타입력!$M329=1,IF(직접데이타입력!$E329="13",직접데이타입력!$K329," ")," ")</f>
        <v xml:space="preserve"> </v>
      </c>
      <c r="O324" s="29" t="str">
        <f>IF(직접데이타입력!$M329=1,IF(직접데이타입력!$E329="14",직접데이타입력!$K329," ")," ")</f>
        <v xml:space="preserve"> </v>
      </c>
      <c r="P324" s="29" t="str">
        <f>IF(직접데이타입력!$M329=1,IF(직접데이타입력!$E329="15",직접데이타입력!$K329," ")," ")</f>
        <v xml:space="preserve"> </v>
      </c>
      <c r="Q324" s="29" t="str">
        <f>IF(직접데이타입력!$M329=1,IF(직접데이타입력!$E329="16",직접데이타입력!$K329," ")," ")</f>
        <v xml:space="preserve"> </v>
      </c>
      <c r="R324" s="29" t="str">
        <f>IF(직접데이타입력!$M329=1,IF(직접데이타입력!$E329="17",직접데이타입력!$K329," ")," ")</f>
        <v xml:space="preserve"> </v>
      </c>
      <c r="S324" s="29" t="str">
        <f>IF(직접데이타입력!$M329=1,IF(직접데이타입력!$E329="18",직접데이타입력!$K329," ")," ")</f>
        <v xml:space="preserve"> </v>
      </c>
      <c r="T324" s="29" t="str">
        <f>IF(직접데이타입력!$M329=1,IF(직접데이타입력!$E329="19",직접데이타입력!$K329," ")," ")</f>
        <v xml:space="preserve"> </v>
      </c>
    </row>
    <row r="325" spans="1:20" ht="11.25" customHeight="1">
      <c r="A325" s="29">
        <f t="shared" si="5"/>
        <v>324</v>
      </c>
      <c r="B325" s="29" t="str">
        <f>IF(직접데이타입력!$M330=1,IF(직접데이타입력!$E330="1",직접데이타입력!$K330," ")," ")</f>
        <v xml:space="preserve"> </v>
      </c>
      <c r="C325" s="29" t="str">
        <f>IF(직접데이타입력!$M330=1,IF(직접데이타입력!$E330="2",직접데이타입력!$K330," ")," ")</f>
        <v xml:space="preserve"> </v>
      </c>
      <c r="D325" s="29" t="str">
        <f>IF(직접데이타입력!$M330=1,IF(직접데이타입력!$E330="3",직접데이타입력!$K330," ")," ")</f>
        <v xml:space="preserve"> </v>
      </c>
      <c r="E325" s="29" t="str">
        <f>IF(직접데이타입력!$M330=1,IF(직접데이타입력!$E330="4",직접데이타입력!$K330," ")," ")</f>
        <v xml:space="preserve"> </v>
      </c>
      <c r="F325" s="29" t="str">
        <f>IF(직접데이타입력!$M330=1,IF(직접데이타입력!$E330="5",직접데이타입력!$K330," ")," ")</f>
        <v xml:space="preserve"> </v>
      </c>
      <c r="G325" s="29" t="str">
        <f>IF(직접데이타입력!$M330=1,IF(직접데이타입력!$E330="6",직접데이타입력!$K330," ")," ")</f>
        <v xml:space="preserve"> </v>
      </c>
      <c r="H325" s="29" t="str">
        <f>IF(직접데이타입력!$M330=1,IF(직접데이타입력!$E330="7",직접데이타입력!$K330," ")," ")</f>
        <v xml:space="preserve"> </v>
      </c>
      <c r="I325" s="29" t="str">
        <f>IF(직접데이타입력!$M330=1,IF(직접데이타입력!$E330="8",직접데이타입력!$K330," ")," ")</f>
        <v xml:space="preserve"> </v>
      </c>
      <c r="J325" s="29" t="str">
        <f>IF(직접데이타입력!$M330=1,IF(직접데이타입력!$E330="9",직접데이타입력!$K330," ")," ")</f>
        <v xml:space="preserve"> </v>
      </c>
      <c r="K325" s="29" t="str">
        <f>IF(직접데이타입력!$M330=1,IF(직접데이타입력!$E330="10",직접데이타입력!$K330," ")," ")</f>
        <v xml:space="preserve"> </v>
      </c>
      <c r="L325" s="29" t="str">
        <f>IF(직접데이타입력!$M330=1,IF(직접데이타입력!$E330="11",직접데이타입력!$K330," ")," ")</f>
        <v xml:space="preserve"> </v>
      </c>
      <c r="M325" s="29" t="str">
        <f>IF(직접데이타입력!$M330=1,IF(직접데이타입력!$E330="12",직접데이타입력!$K330," ")," ")</f>
        <v xml:space="preserve"> </v>
      </c>
      <c r="N325" s="29" t="str">
        <f>IF(직접데이타입력!$M330=1,IF(직접데이타입력!$E330="13",직접데이타입력!$K330," ")," ")</f>
        <v xml:space="preserve"> </v>
      </c>
      <c r="O325" s="29" t="str">
        <f>IF(직접데이타입력!$M330=1,IF(직접데이타입력!$E330="14",직접데이타입력!$K330," ")," ")</f>
        <v xml:space="preserve"> </v>
      </c>
      <c r="P325" s="29" t="str">
        <f>IF(직접데이타입력!$M330=1,IF(직접데이타입력!$E330="15",직접데이타입력!$K330," ")," ")</f>
        <v xml:space="preserve"> </v>
      </c>
      <c r="Q325" s="29" t="str">
        <f>IF(직접데이타입력!$M330=1,IF(직접데이타입력!$E330="16",직접데이타입력!$K330," ")," ")</f>
        <v xml:space="preserve"> </v>
      </c>
      <c r="R325" s="29" t="str">
        <f>IF(직접데이타입력!$M330=1,IF(직접데이타입력!$E330="17",직접데이타입력!$K330," ")," ")</f>
        <v xml:space="preserve"> </v>
      </c>
      <c r="S325" s="29" t="str">
        <f>IF(직접데이타입력!$M330=1,IF(직접데이타입력!$E330="18",직접데이타입력!$K330," ")," ")</f>
        <v xml:space="preserve"> </v>
      </c>
      <c r="T325" s="29" t="str">
        <f>IF(직접데이타입력!$M330=1,IF(직접데이타입력!$E330="19",직접데이타입력!$K330," ")," ")</f>
        <v xml:space="preserve"> </v>
      </c>
    </row>
    <row r="326" spans="1:20" ht="11.25" customHeight="1">
      <c r="A326" s="29">
        <f t="shared" si="5"/>
        <v>325</v>
      </c>
      <c r="B326" s="29" t="str">
        <f>IF(직접데이타입력!$M331=1,IF(직접데이타입력!$E331="1",직접데이타입력!$K331," ")," ")</f>
        <v xml:space="preserve"> </v>
      </c>
      <c r="C326" s="29" t="str">
        <f>IF(직접데이타입력!$M331=1,IF(직접데이타입력!$E331="2",직접데이타입력!$K331," ")," ")</f>
        <v xml:space="preserve"> </v>
      </c>
      <c r="D326" s="29" t="str">
        <f>IF(직접데이타입력!$M331=1,IF(직접데이타입력!$E331="3",직접데이타입력!$K331," ")," ")</f>
        <v xml:space="preserve"> </v>
      </c>
      <c r="E326" s="29" t="str">
        <f>IF(직접데이타입력!$M331=1,IF(직접데이타입력!$E331="4",직접데이타입력!$K331," ")," ")</f>
        <v xml:space="preserve"> </v>
      </c>
      <c r="F326" s="29" t="str">
        <f>IF(직접데이타입력!$M331=1,IF(직접데이타입력!$E331="5",직접데이타입력!$K331," ")," ")</f>
        <v xml:space="preserve"> </v>
      </c>
      <c r="G326" s="29" t="str">
        <f>IF(직접데이타입력!$M331=1,IF(직접데이타입력!$E331="6",직접데이타입력!$K331," ")," ")</f>
        <v xml:space="preserve"> </v>
      </c>
      <c r="H326" s="29" t="str">
        <f>IF(직접데이타입력!$M331=1,IF(직접데이타입력!$E331="7",직접데이타입력!$K331," ")," ")</f>
        <v xml:space="preserve"> </v>
      </c>
      <c r="I326" s="29" t="str">
        <f>IF(직접데이타입력!$M331=1,IF(직접데이타입력!$E331="8",직접데이타입력!$K331," ")," ")</f>
        <v xml:space="preserve"> </v>
      </c>
      <c r="J326" s="29" t="str">
        <f>IF(직접데이타입력!$M331=1,IF(직접데이타입력!$E331="9",직접데이타입력!$K331," ")," ")</f>
        <v xml:space="preserve"> </v>
      </c>
      <c r="K326" s="29" t="str">
        <f>IF(직접데이타입력!$M331=1,IF(직접데이타입력!$E331="10",직접데이타입력!$K331," ")," ")</f>
        <v xml:space="preserve"> </v>
      </c>
      <c r="L326" s="29" t="str">
        <f>IF(직접데이타입력!$M331=1,IF(직접데이타입력!$E331="11",직접데이타입력!$K331," ")," ")</f>
        <v xml:space="preserve"> </v>
      </c>
      <c r="M326" s="29" t="str">
        <f>IF(직접데이타입력!$M331=1,IF(직접데이타입력!$E331="12",직접데이타입력!$K331," ")," ")</f>
        <v xml:space="preserve"> </v>
      </c>
      <c r="N326" s="29" t="str">
        <f>IF(직접데이타입력!$M331=1,IF(직접데이타입력!$E331="13",직접데이타입력!$K331," ")," ")</f>
        <v xml:space="preserve"> </v>
      </c>
      <c r="O326" s="29" t="str">
        <f>IF(직접데이타입력!$M331=1,IF(직접데이타입력!$E331="14",직접데이타입력!$K331," ")," ")</f>
        <v xml:space="preserve"> </v>
      </c>
      <c r="P326" s="29" t="str">
        <f>IF(직접데이타입력!$M331=1,IF(직접데이타입력!$E331="15",직접데이타입력!$K331," ")," ")</f>
        <v xml:space="preserve"> </v>
      </c>
      <c r="Q326" s="29" t="str">
        <f>IF(직접데이타입력!$M331=1,IF(직접데이타입력!$E331="16",직접데이타입력!$K331," ")," ")</f>
        <v xml:space="preserve"> </v>
      </c>
      <c r="R326" s="29" t="str">
        <f>IF(직접데이타입력!$M331=1,IF(직접데이타입력!$E331="17",직접데이타입력!$K331," ")," ")</f>
        <v xml:space="preserve"> </v>
      </c>
      <c r="S326" s="29" t="str">
        <f>IF(직접데이타입력!$M331=1,IF(직접데이타입력!$E331="18",직접데이타입력!$K331," ")," ")</f>
        <v xml:space="preserve"> </v>
      </c>
      <c r="T326" s="29" t="str">
        <f>IF(직접데이타입력!$M331=1,IF(직접데이타입력!$E331="19",직접데이타입력!$K331," ")," ")</f>
        <v xml:space="preserve"> </v>
      </c>
    </row>
    <row r="327" spans="1:20" ht="11.25" customHeight="1">
      <c r="A327" s="29">
        <f t="shared" si="5"/>
        <v>326</v>
      </c>
      <c r="B327" s="29" t="str">
        <f>IF(직접데이타입력!$M332=1,IF(직접데이타입력!$E332="1",직접데이타입력!$K332," ")," ")</f>
        <v xml:space="preserve"> </v>
      </c>
      <c r="C327" s="29" t="str">
        <f>IF(직접데이타입력!$M332=1,IF(직접데이타입력!$E332="2",직접데이타입력!$K332," ")," ")</f>
        <v xml:space="preserve"> </v>
      </c>
      <c r="D327" s="29" t="str">
        <f>IF(직접데이타입력!$M332=1,IF(직접데이타입력!$E332="3",직접데이타입력!$K332," ")," ")</f>
        <v xml:space="preserve"> </v>
      </c>
      <c r="E327" s="29" t="str">
        <f>IF(직접데이타입력!$M332=1,IF(직접데이타입력!$E332="4",직접데이타입력!$K332," ")," ")</f>
        <v xml:space="preserve"> </v>
      </c>
      <c r="F327" s="29" t="str">
        <f>IF(직접데이타입력!$M332=1,IF(직접데이타입력!$E332="5",직접데이타입력!$K332," ")," ")</f>
        <v xml:space="preserve"> </v>
      </c>
      <c r="G327" s="29" t="str">
        <f>IF(직접데이타입력!$M332=1,IF(직접데이타입력!$E332="6",직접데이타입력!$K332," ")," ")</f>
        <v xml:space="preserve"> </v>
      </c>
      <c r="H327" s="29" t="str">
        <f>IF(직접데이타입력!$M332=1,IF(직접데이타입력!$E332="7",직접데이타입력!$K332," ")," ")</f>
        <v xml:space="preserve"> </v>
      </c>
      <c r="I327" s="29" t="str">
        <f>IF(직접데이타입력!$M332=1,IF(직접데이타입력!$E332="8",직접데이타입력!$K332," ")," ")</f>
        <v xml:space="preserve"> </v>
      </c>
      <c r="J327" s="29" t="str">
        <f>IF(직접데이타입력!$M332=1,IF(직접데이타입력!$E332="9",직접데이타입력!$K332," ")," ")</f>
        <v xml:space="preserve"> </v>
      </c>
      <c r="K327" s="29" t="str">
        <f>IF(직접데이타입력!$M332=1,IF(직접데이타입력!$E332="10",직접데이타입력!$K332," ")," ")</f>
        <v xml:space="preserve"> </v>
      </c>
      <c r="L327" s="29" t="str">
        <f>IF(직접데이타입력!$M332=1,IF(직접데이타입력!$E332="11",직접데이타입력!$K332," ")," ")</f>
        <v xml:space="preserve"> </v>
      </c>
      <c r="M327" s="29" t="str">
        <f>IF(직접데이타입력!$M332=1,IF(직접데이타입력!$E332="12",직접데이타입력!$K332," ")," ")</f>
        <v xml:space="preserve"> </v>
      </c>
      <c r="N327" s="29" t="str">
        <f>IF(직접데이타입력!$M332=1,IF(직접데이타입력!$E332="13",직접데이타입력!$K332," ")," ")</f>
        <v xml:space="preserve"> </v>
      </c>
      <c r="O327" s="29" t="str">
        <f>IF(직접데이타입력!$M332=1,IF(직접데이타입력!$E332="14",직접데이타입력!$K332," ")," ")</f>
        <v xml:space="preserve"> </v>
      </c>
      <c r="P327" s="29" t="str">
        <f>IF(직접데이타입력!$M332=1,IF(직접데이타입력!$E332="15",직접데이타입력!$K332," ")," ")</f>
        <v xml:space="preserve"> </v>
      </c>
      <c r="Q327" s="29" t="str">
        <f>IF(직접데이타입력!$M332=1,IF(직접데이타입력!$E332="16",직접데이타입력!$K332," ")," ")</f>
        <v xml:space="preserve"> </v>
      </c>
      <c r="R327" s="29" t="str">
        <f>IF(직접데이타입력!$M332=1,IF(직접데이타입력!$E332="17",직접데이타입력!$K332," ")," ")</f>
        <v xml:space="preserve"> </v>
      </c>
      <c r="S327" s="29" t="str">
        <f>IF(직접데이타입력!$M332=1,IF(직접데이타입력!$E332="18",직접데이타입력!$K332," ")," ")</f>
        <v xml:space="preserve"> </v>
      </c>
      <c r="T327" s="29" t="str">
        <f>IF(직접데이타입력!$M332=1,IF(직접데이타입력!$E332="19",직접데이타입력!$K332," ")," ")</f>
        <v xml:space="preserve"> </v>
      </c>
    </row>
    <row r="328" spans="1:20" ht="11.25" customHeight="1">
      <c r="A328" s="29">
        <f t="shared" si="5"/>
        <v>327</v>
      </c>
      <c r="B328" s="29" t="str">
        <f>IF(직접데이타입력!$M333=1,IF(직접데이타입력!$E333="1",직접데이타입력!$K333," ")," ")</f>
        <v xml:space="preserve"> </v>
      </c>
      <c r="C328" s="29" t="str">
        <f>IF(직접데이타입력!$M333=1,IF(직접데이타입력!$E333="2",직접데이타입력!$K333," ")," ")</f>
        <v xml:space="preserve"> </v>
      </c>
      <c r="D328" s="29" t="str">
        <f>IF(직접데이타입력!$M333=1,IF(직접데이타입력!$E333="3",직접데이타입력!$K333," ")," ")</f>
        <v xml:space="preserve"> </v>
      </c>
      <c r="E328" s="29" t="str">
        <f>IF(직접데이타입력!$M333=1,IF(직접데이타입력!$E333="4",직접데이타입력!$K333," ")," ")</f>
        <v xml:space="preserve"> </v>
      </c>
      <c r="F328" s="29" t="str">
        <f>IF(직접데이타입력!$M333=1,IF(직접데이타입력!$E333="5",직접데이타입력!$K333," ")," ")</f>
        <v xml:space="preserve"> </v>
      </c>
      <c r="G328" s="29" t="str">
        <f>IF(직접데이타입력!$M333=1,IF(직접데이타입력!$E333="6",직접데이타입력!$K333," ")," ")</f>
        <v xml:space="preserve"> </v>
      </c>
      <c r="H328" s="29" t="str">
        <f>IF(직접데이타입력!$M333=1,IF(직접데이타입력!$E333="7",직접데이타입력!$K333," ")," ")</f>
        <v xml:space="preserve"> </v>
      </c>
      <c r="I328" s="29" t="str">
        <f>IF(직접데이타입력!$M333=1,IF(직접데이타입력!$E333="8",직접데이타입력!$K333," ")," ")</f>
        <v xml:space="preserve"> </v>
      </c>
      <c r="J328" s="29" t="str">
        <f>IF(직접데이타입력!$M333=1,IF(직접데이타입력!$E333="9",직접데이타입력!$K333," ")," ")</f>
        <v xml:space="preserve"> </v>
      </c>
      <c r="K328" s="29" t="str">
        <f>IF(직접데이타입력!$M333=1,IF(직접데이타입력!$E333="10",직접데이타입력!$K333," ")," ")</f>
        <v xml:space="preserve"> </v>
      </c>
      <c r="L328" s="29" t="str">
        <f>IF(직접데이타입력!$M333=1,IF(직접데이타입력!$E333="11",직접데이타입력!$K333," ")," ")</f>
        <v xml:space="preserve"> </v>
      </c>
      <c r="M328" s="29" t="str">
        <f>IF(직접데이타입력!$M333=1,IF(직접데이타입력!$E333="12",직접데이타입력!$K333," ")," ")</f>
        <v xml:space="preserve"> </v>
      </c>
      <c r="N328" s="29" t="str">
        <f>IF(직접데이타입력!$M333=1,IF(직접데이타입력!$E333="13",직접데이타입력!$K333," ")," ")</f>
        <v xml:space="preserve"> </v>
      </c>
      <c r="O328" s="29" t="str">
        <f>IF(직접데이타입력!$M333=1,IF(직접데이타입력!$E333="14",직접데이타입력!$K333," ")," ")</f>
        <v xml:space="preserve"> </v>
      </c>
      <c r="P328" s="29" t="str">
        <f>IF(직접데이타입력!$M333=1,IF(직접데이타입력!$E333="15",직접데이타입력!$K333," ")," ")</f>
        <v xml:space="preserve"> </v>
      </c>
      <c r="Q328" s="29" t="str">
        <f>IF(직접데이타입력!$M333=1,IF(직접데이타입력!$E333="16",직접데이타입력!$K333," ")," ")</f>
        <v xml:space="preserve"> </v>
      </c>
      <c r="R328" s="29" t="str">
        <f>IF(직접데이타입력!$M333=1,IF(직접데이타입력!$E333="17",직접데이타입력!$K333," ")," ")</f>
        <v xml:space="preserve"> </v>
      </c>
      <c r="S328" s="29" t="str">
        <f>IF(직접데이타입력!$M333=1,IF(직접데이타입력!$E333="18",직접데이타입력!$K333," ")," ")</f>
        <v xml:space="preserve"> </v>
      </c>
      <c r="T328" s="29" t="str">
        <f>IF(직접데이타입력!$M333=1,IF(직접데이타입력!$E333="19",직접데이타입력!$K333," ")," ")</f>
        <v xml:space="preserve"> </v>
      </c>
    </row>
    <row r="329" spans="1:20" ht="11.25" customHeight="1">
      <c r="A329" s="29">
        <f t="shared" si="5"/>
        <v>328</v>
      </c>
      <c r="B329" s="29" t="str">
        <f>IF(직접데이타입력!$M334=1,IF(직접데이타입력!$E334="1",직접데이타입력!$K334," ")," ")</f>
        <v xml:space="preserve"> </v>
      </c>
      <c r="C329" s="29" t="str">
        <f>IF(직접데이타입력!$M334=1,IF(직접데이타입력!$E334="2",직접데이타입력!$K334," ")," ")</f>
        <v xml:space="preserve"> </v>
      </c>
      <c r="D329" s="29" t="str">
        <f>IF(직접데이타입력!$M334=1,IF(직접데이타입력!$E334="3",직접데이타입력!$K334," ")," ")</f>
        <v xml:space="preserve"> </v>
      </c>
      <c r="E329" s="29" t="str">
        <f>IF(직접데이타입력!$M334=1,IF(직접데이타입력!$E334="4",직접데이타입력!$K334," ")," ")</f>
        <v xml:space="preserve"> </v>
      </c>
      <c r="F329" s="29" t="str">
        <f>IF(직접데이타입력!$M334=1,IF(직접데이타입력!$E334="5",직접데이타입력!$K334," ")," ")</f>
        <v xml:space="preserve"> </v>
      </c>
      <c r="G329" s="29" t="str">
        <f>IF(직접데이타입력!$M334=1,IF(직접데이타입력!$E334="6",직접데이타입력!$K334," ")," ")</f>
        <v xml:space="preserve"> </v>
      </c>
      <c r="H329" s="29" t="str">
        <f>IF(직접데이타입력!$M334=1,IF(직접데이타입력!$E334="7",직접데이타입력!$K334," ")," ")</f>
        <v xml:space="preserve"> </v>
      </c>
      <c r="I329" s="29" t="str">
        <f>IF(직접데이타입력!$M334=1,IF(직접데이타입력!$E334="8",직접데이타입력!$K334," ")," ")</f>
        <v xml:space="preserve"> </v>
      </c>
      <c r="J329" s="29" t="str">
        <f>IF(직접데이타입력!$M334=1,IF(직접데이타입력!$E334="9",직접데이타입력!$K334," ")," ")</f>
        <v xml:space="preserve"> </v>
      </c>
      <c r="K329" s="29" t="str">
        <f>IF(직접데이타입력!$M334=1,IF(직접데이타입력!$E334="10",직접데이타입력!$K334," ")," ")</f>
        <v xml:space="preserve"> </v>
      </c>
      <c r="L329" s="29" t="str">
        <f>IF(직접데이타입력!$M334=1,IF(직접데이타입력!$E334="11",직접데이타입력!$K334," ")," ")</f>
        <v xml:space="preserve"> </v>
      </c>
      <c r="M329" s="29" t="str">
        <f>IF(직접데이타입력!$M334=1,IF(직접데이타입력!$E334="12",직접데이타입력!$K334," ")," ")</f>
        <v xml:space="preserve"> </v>
      </c>
      <c r="N329" s="29" t="str">
        <f>IF(직접데이타입력!$M334=1,IF(직접데이타입력!$E334="13",직접데이타입력!$K334," ")," ")</f>
        <v xml:space="preserve"> </v>
      </c>
      <c r="O329" s="29" t="str">
        <f>IF(직접데이타입력!$M334=1,IF(직접데이타입력!$E334="14",직접데이타입력!$K334," ")," ")</f>
        <v xml:space="preserve"> </v>
      </c>
      <c r="P329" s="29" t="str">
        <f>IF(직접데이타입력!$M334=1,IF(직접데이타입력!$E334="15",직접데이타입력!$K334," ")," ")</f>
        <v xml:space="preserve"> </v>
      </c>
      <c r="Q329" s="29" t="str">
        <f>IF(직접데이타입력!$M334=1,IF(직접데이타입력!$E334="16",직접데이타입력!$K334," ")," ")</f>
        <v xml:space="preserve"> </v>
      </c>
      <c r="R329" s="29" t="str">
        <f>IF(직접데이타입력!$M334=1,IF(직접데이타입력!$E334="17",직접데이타입력!$K334," ")," ")</f>
        <v xml:space="preserve"> </v>
      </c>
      <c r="S329" s="29" t="str">
        <f>IF(직접데이타입력!$M334=1,IF(직접데이타입력!$E334="18",직접데이타입력!$K334," ")," ")</f>
        <v xml:space="preserve"> </v>
      </c>
      <c r="T329" s="29" t="str">
        <f>IF(직접데이타입력!$M334=1,IF(직접데이타입력!$E334="19",직접데이타입력!$K334," ")," ")</f>
        <v xml:space="preserve"> </v>
      </c>
    </row>
    <row r="330" spans="1:20" ht="11.25" customHeight="1">
      <c r="A330" s="29">
        <f t="shared" si="5"/>
        <v>329</v>
      </c>
      <c r="B330" s="29" t="str">
        <f>IF(직접데이타입력!$M335=1,IF(직접데이타입력!$E335="1",직접데이타입력!$K335," ")," ")</f>
        <v xml:space="preserve"> </v>
      </c>
      <c r="C330" s="29" t="str">
        <f>IF(직접데이타입력!$M335=1,IF(직접데이타입력!$E335="2",직접데이타입력!$K335," ")," ")</f>
        <v xml:space="preserve"> </v>
      </c>
      <c r="D330" s="29" t="str">
        <f>IF(직접데이타입력!$M335=1,IF(직접데이타입력!$E335="3",직접데이타입력!$K335," ")," ")</f>
        <v xml:space="preserve"> </v>
      </c>
      <c r="E330" s="29" t="str">
        <f>IF(직접데이타입력!$M335=1,IF(직접데이타입력!$E335="4",직접데이타입력!$K335," ")," ")</f>
        <v xml:space="preserve"> </v>
      </c>
      <c r="F330" s="29" t="str">
        <f>IF(직접데이타입력!$M335=1,IF(직접데이타입력!$E335="5",직접데이타입력!$K335," ")," ")</f>
        <v xml:space="preserve"> </v>
      </c>
      <c r="G330" s="29" t="str">
        <f>IF(직접데이타입력!$M335=1,IF(직접데이타입력!$E335="6",직접데이타입력!$K335," ")," ")</f>
        <v xml:space="preserve"> </v>
      </c>
      <c r="H330" s="29" t="str">
        <f>IF(직접데이타입력!$M335=1,IF(직접데이타입력!$E335="7",직접데이타입력!$K335," ")," ")</f>
        <v xml:space="preserve"> </v>
      </c>
      <c r="I330" s="29" t="str">
        <f>IF(직접데이타입력!$M335=1,IF(직접데이타입력!$E335="8",직접데이타입력!$K335," ")," ")</f>
        <v xml:space="preserve"> </v>
      </c>
      <c r="J330" s="29" t="str">
        <f>IF(직접데이타입력!$M335=1,IF(직접데이타입력!$E335="9",직접데이타입력!$K335," ")," ")</f>
        <v xml:space="preserve"> </v>
      </c>
      <c r="K330" s="29" t="str">
        <f>IF(직접데이타입력!$M335=1,IF(직접데이타입력!$E335="10",직접데이타입력!$K335," ")," ")</f>
        <v xml:space="preserve"> </v>
      </c>
      <c r="L330" s="29" t="str">
        <f>IF(직접데이타입력!$M335=1,IF(직접데이타입력!$E335="11",직접데이타입력!$K335," ")," ")</f>
        <v xml:space="preserve"> </v>
      </c>
      <c r="M330" s="29" t="str">
        <f>IF(직접데이타입력!$M335=1,IF(직접데이타입력!$E335="12",직접데이타입력!$K335," ")," ")</f>
        <v xml:space="preserve"> </v>
      </c>
      <c r="N330" s="29" t="str">
        <f>IF(직접데이타입력!$M335=1,IF(직접데이타입력!$E335="13",직접데이타입력!$K335," ")," ")</f>
        <v xml:space="preserve"> </v>
      </c>
      <c r="O330" s="29" t="str">
        <f>IF(직접데이타입력!$M335=1,IF(직접데이타입력!$E335="14",직접데이타입력!$K335," ")," ")</f>
        <v xml:space="preserve"> </v>
      </c>
      <c r="P330" s="29" t="str">
        <f>IF(직접데이타입력!$M335=1,IF(직접데이타입력!$E335="15",직접데이타입력!$K335," ")," ")</f>
        <v xml:space="preserve"> </v>
      </c>
      <c r="Q330" s="29" t="str">
        <f>IF(직접데이타입력!$M335=1,IF(직접데이타입력!$E335="16",직접데이타입력!$K335," ")," ")</f>
        <v xml:space="preserve"> </v>
      </c>
      <c r="R330" s="29" t="str">
        <f>IF(직접데이타입력!$M335=1,IF(직접데이타입력!$E335="17",직접데이타입력!$K335," ")," ")</f>
        <v xml:space="preserve"> </v>
      </c>
      <c r="S330" s="29" t="str">
        <f>IF(직접데이타입력!$M335=1,IF(직접데이타입력!$E335="18",직접데이타입력!$K335," ")," ")</f>
        <v xml:space="preserve"> </v>
      </c>
      <c r="T330" s="29" t="str">
        <f>IF(직접데이타입력!$M335=1,IF(직접데이타입력!$E335="19",직접데이타입력!$K335," ")," ")</f>
        <v xml:space="preserve"> </v>
      </c>
    </row>
    <row r="331" spans="1:20" ht="11.25" customHeight="1">
      <c r="A331" s="29">
        <f t="shared" si="5"/>
        <v>330</v>
      </c>
      <c r="B331" s="29" t="str">
        <f>IF(직접데이타입력!$M336=1,IF(직접데이타입력!$E336="1",직접데이타입력!$K336," ")," ")</f>
        <v xml:space="preserve"> </v>
      </c>
      <c r="C331" s="29" t="str">
        <f>IF(직접데이타입력!$M336=1,IF(직접데이타입력!$E336="2",직접데이타입력!$K336," ")," ")</f>
        <v xml:space="preserve"> </v>
      </c>
      <c r="D331" s="29" t="str">
        <f>IF(직접데이타입력!$M336=1,IF(직접데이타입력!$E336="3",직접데이타입력!$K336," ")," ")</f>
        <v xml:space="preserve"> </v>
      </c>
      <c r="E331" s="29" t="str">
        <f>IF(직접데이타입력!$M336=1,IF(직접데이타입력!$E336="4",직접데이타입력!$K336," ")," ")</f>
        <v xml:space="preserve"> </v>
      </c>
      <c r="F331" s="29" t="str">
        <f>IF(직접데이타입력!$M336=1,IF(직접데이타입력!$E336="5",직접데이타입력!$K336," ")," ")</f>
        <v xml:space="preserve"> </v>
      </c>
      <c r="G331" s="29" t="str">
        <f>IF(직접데이타입력!$M336=1,IF(직접데이타입력!$E336="6",직접데이타입력!$K336," ")," ")</f>
        <v xml:space="preserve"> </v>
      </c>
      <c r="H331" s="29" t="str">
        <f>IF(직접데이타입력!$M336=1,IF(직접데이타입력!$E336="7",직접데이타입력!$K336," ")," ")</f>
        <v xml:space="preserve"> </v>
      </c>
      <c r="I331" s="29" t="str">
        <f>IF(직접데이타입력!$M336=1,IF(직접데이타입력!$E336="8",직접데이타입력!$K336," ")," ")</f>
        <v xml:space="preserve"> </v>
      </c>
      <c r="J331" s="29" t="str">
        <f>IF(직접데이타입력!$M336=1,IF(직접데이타입력!$E336="9",직접데이타입력!$K336," ")," ")</f>
        <v xml:space="preserve"> </v>
      </c>
      <c r="K331" s="29" t="str">
        <f>IF(직접데이타입력!$M336=1,IF(직접데이타입력!$E336="10",직접데이타입력!$K336," ")," ")</f>
        <v xml:space="preserve"> </v>
      </c>
      <c r="L331" s="29" t="str">
        <f>IF(직접데이타입력!$M336=1,IF(직접데이타입력!$E336="11",직접데이타입력!$K336," ")," ")</f>
        <v xml:space="preserve"> </v>
      </c>
      <c r="M331" s="29" t="str">
        <f>IF(직접데이타입력!$M336=1,IF(직접데이타입력!$E336="12",직접데이타입력!$K336," ")," ")</f>
        <v xml:space="preserve"> </v>
      </c>
      <c r="N331" s="29" t="str">
        <f>IF(직접데이타입력!$M336=1,IF(직접데이타입력!$E336="13",직접데이타입력!$K336," ")," ")</f>
        <v xml:space="preserve"> </v>
      </c>
      <c r="O331" s="29" t="str">
        <f>IF(직접데이타입력!$M336=1,IF(직접데이타입력!$E336="14",직접데이타입력!$K336," ")," ")</f>
        <v xml:space="preserve"> </v>
      </c>
      <c r="P331" s="29" t="str">
        <f>IF(직접데이타입력!$M336=1,IF(직접데이타입력!$E336="15",직접데이타입력!$K336," ")," ")</f>
        <v xml:space="preserve"> </v>
      </c>
      <c r="Q331" s="29" t="str">
        <f>IF(직접데이타입력!$M336=1,IF(직접데이타입력!$E336="16",직접데이타입력!$K336," ")," ")</f>
        <v xml:space="preserve"> </v>
      </c>
      <c r="R331" s="29" t="str">
        <f>IF(직접데이타입력!$M336=1,IF(직접데이타입력!$E336="17",직접데이타입력!$K336," ")," ")</f>
        <v xml:space="preserve"> </v>
      </c>
      <c r="S331" s="29" t="str">
        <f>IF(직접데이타입력!$M336=1,IF(직접데이타입력!$E336="18",직접데이타입력!$K336," ")," ")</f>
        <v xml:space="preserve"> </v>
      </c>
      <c r="T331" s="29" t="str">
        <f>IF(직접데이타입력!$M336=1,IF(직접데이타입력!$E336="19",직접데이타입력!$K336," ")," ")</f>
        <v xml:space="preserve"> </v>
      </c>
    </row>
    <row r="332" spans="1:20" ht="11.25" customHeight="1">
      <c r="A332" s="29">
        <f t="shared" si="5"/>
        <v>331</v>
      </c>
      <c r="B332" s="29" t="str">
        <f>IF(직접데이타입력!$M337=1,IF(직접데이타입력!$E337="1",직접데이타입력!$K337," ")," ")</f>
        <v xml:space="preserve"> </v>
      </c>
      <c r="C332" s="29" t="str">
        <f>IF(직접데이타입력!$M337=1,IF(직접데이타입력!$E337="2",직접데이타입력!$K337," ")," ")</f>
        <v xml:space="preserve"> </v>
      </c>
      <c r="D332" s="29" t="str">
        <f>IF(직접데이타입력!$M337=1,IF(직접데이타입력!$E337="3",직접데이타입력!$K337," ")," ")</f>
        <v xml:space="preserve"> </v>
      </c>
      <c r="E332" s="29" t="str">
        <f>IF(직접데이타입력!$M337=1,IF(직접데이타입력!$E337="4",직접데이타입력!$K337," ")," ")</f>
        <v xml:space="preserve"> </v>
      </c>
      <c r="F332" s="29" t="str">
        <f>IF(직접데이타입력!$M337=1,IF(직접데이타입력!$E337="5",직접데이타입력!$K337," ")," ")</f>
        <v xml:space="preserve"> </v>
      </c>
      <c r="G332" s="29" t="str">
        <f>IF(직접데이타입력!$M337=1,IF(직접데이타입력!$E337="6",직접데이타입력!$K337," ")," ")</f>
        <v xml:space="preserve"> </v>
      </c>
      <c r="H332" s="29" t="str">
        <f>IF(직접데이타입력!$M337=1,IF(직접데이타입력!$E337="7",직접데이타입력!$K337," ")," ")</f>
        <v xml:space="preserve"> </v>
      </c>
      <c r="I332" s="29" t="str">
        <f>IF(직접데이타입력!$M337=1,IF(직접데이타입력!$E337="8",직접데이타입력!$K337," ")," ")</f>
        <v xml:space="preserve"> </v>
      </c>
      <c r="J332" s="29" t="str">
        <f>IF(직접데이타입력!$M337=1,IF(직접데이타입력!$E337="9",직접데이타입력!$K337," ")," ")</f>
        <v xml:space="preserve"> </v>
      </c>
      <c r="K332" s="29" t="str">
        <f>IF(직접데이타입력!$M337=1,IF(직접데이타입력!$E337="10",직접데이타입력!$K337," ")," ")</f>
        <v xml:space="preserve"> </v>
      </c>
      <c r="L332" s="29" t="str">
        <f>IF(직접데이타입력!$M337=1,IF(직접데이타입력!$E337="11",직접데이타입력!$K337," ")," ")</f>
        <v xml:space="preserve"> </v>
      </c>
      <c r="M332" s="29" t="str">
        <f>IF(직접데이타입력!$M337=1,IF(직접데이타입력!$E337="12",직접데이타입력!$K337," ")," ")</f>
        <v xml:space="preserve"> </v>
      </c>
      <c r="N332" s="29" t="str">
        <f>IF(직접데이타입력!$M337=1,IF(직접데이타입력!$E337="13",직접데이타입력!$K337," ")," ")</f>
        <v xml:space="preserve"> </v>
      </c>
      <c r="O332" s="29" t="str">
        <f>IF(직접데이타입력!$M337=1,IF(직접데이타입력!$E337="14",직접데이타입력!$K337," ")," ")</f>
        <v xml:space="preserve"> </v>
      </c>
      <c r="P332" s="29" t="str">
        <f>IF(직접데이타입력!$M337=1,IF(직접데이타입력!$E337="15",직접데이타입력!$K337," ")," ")</f>
        <v xml:space="preserve"> </v>
      </c>
      <c r="Q332" s="29" t="str">
        <f>IF(직접데이타입력!$M337=1,IF(직접데이타입력!$E337="16",직접데이타입력!$K337," ")," ")</f>
        <v xml:space="preserve"> </v>
      </c>
      <c r="R332" s="29" t="str">
        <f>IF(직접데이타입력!$M337=1,IF(직접데이타입력!$E337="17",직접데이타입력!$K337," ")," ")</f>
        <v xml:space="preserve"> </v>
      </c>
      <c r="S332" s="29" t="str">
        <f>IF(직접데이타입력!$M337=1,IF(직접데이타입력!$E337="18",직접데이타입력!$K337," ")," ")</f>
        <v xml:space="preserve"> </v>
      </c>
      <c r="T332" s="29" t="str">
        <f>IF(직접데이타입력!$M337=1,IF(직접데이타입력!$E337="19",직접데이타입력!$K337," ")," ")</f>
        <v xml:space="preserve"> </v>
      </c>
    </row>
    <row r="333" spans="1:20" ht="11.25" customHeight="1">
      <c r="A333" s="29">
        <f t="shared" si="5"/>
        <v>332</v>
      </c>
      <c r="B333" s="29" t="str">
        <f>IF(직접데이타입력!$M338=1,IF(직접데이타입력!$E338="1",직접데이타입력!$K338," ")," ")</f>
        <v xml:space="preserve"> </v>
      </c>
      <c r="C333" s="29" t="str">
        <f>IF(직접데이타입력!$M338=1,IF(직접데이타입력!$E338="2",직접데이타입력!$K338," ")," ")</f>
        <v xml:space="preserve"> </v>
      </c>
      <c r="D333" s="29" t="str">
        <f>IF(직접데이타입력!$M338=1,IF(직접데이타입력!$E338="3",직접데이타입력!$K338," ")," ")</f>
        <v xml:space="preserve"> </v>
      </c>
      <c r="E333" s="29" t="str">
        <f>IF(직접데이타입력!$M338=1,IF(직접데이타입력!$E338="4",직접데이타입력!$K338," ")," ")</f>
        <v xml:space="preserve"> </v>
      </c>
      <c r="F333" s="29" t="str">
        <f>IF(직접데이타입력!$M338=1,IF(직접데이타입력!$E338="5",직접데이타입력!$K338," ")," ")</f>
        <v xml:space="preserve"> </v>
      </c>
      <c r="G333" s="29" t="str">
        <f>IF(직접데이타입력!$M338=1,IF(직접데이타입력!$E338="6",직접데이타입력!$K338," ")," ")</f>
        <v xml:space="preserve"> </v>
      </c>
      <c r="H333" s="29" t="str">
        <f>IF(직접데이타입력!$M338=1,IF(직접데이타입력!$E338="7",직접데이타입력!$K338," ")," ")</f>
        <v xml:space="preserve"> </v>
      </c>
      <c r="I333" s="29" t="str">
        <f>IF(직접데이타입력!$M338=1,IF(직접데이타입력!$E338="8",직접데이타입력!$K338," ")," ")</f>
        <v xml:space="preserve"> </v>
      </c>
      <c r="J333" s="29" t="str">
        <f>IF(직접데이타입력!$M338=1,IF(직접데이타입력!$E338="9",직접데이타입력!$K338," ")," ")</f>
        <v xml:space="preserve"> </v>
      </c>
      <c r="K333" s="29" t="str">
        <f>IF(직접데이타입력!$M338=1,IF(직접데이타입력!$E338="10",직접데이타입력!$K338," ")," ")</f>
        <v xml:space="preserve"> </v>
      </c>
      <c r="L333" s="29" t="str">
        <f>IF(직접데이타입력!$M338=1,IF(직접데이타입력!$E338="11",직접데이타입력!$K338," ")," ")</f>
        <v xml:space="preserve"> </v>
      </c>
      <c r="M333" s="29" t="str">
        <f>IF(직접데이타입력!$M338=1,IF(직접데이타입력!$E338="12",직접데이타입력!$K338," ")," ")</f>
        <v xml:space="preserve"> </v>
      </c>
      <c r="N333" s="29" t="str">
        <f>IF(직접데이타입력!$M338=1,IF(직접데이타입력!$E338="13",직접데이타입력!$K338," ")," ")</f>
        <v xml:space="preserve"> </v>
      </c>
      <c r="O333" s="29" t="str">
        <f>IF(직접데이타입력!$M338=1,IF(직접데이타입력!$E338="14",직접데이타입력!$K338," ")," ")</f>
        <v xml:space="preserve"> </v>
      </c>
      <c r="P333" s="29" t="str">
        <f>IF(직접데이타입력!$M338=1,IF(직접데이타입력!$E338="15",직접데이타입력!$K338," ")," ")</f>
        <v xml:space="preserve"> </v>
      </c>
      <c r="Q333" s="29" t="str">
        <f>IF(직접데이타입력!$M338=1,IF(직접데이타입력!$E338="16",직접데이타입력!$K338," ")," ")</f>
        <v xml:space="preserve"> </v>
      </c>
      <c r="R333" s="29" t="str">
        <f>IF(직접데이타입력!$M338=1,IF(직접데이타입력!$E338="17",직접데이타입력!$K338," ")," ")</f>
        <v xml:space="preserve"> </v>
      </c>
      <c r="S333" s="29" t="str">
        <f>IF(직접데이타입력!$M338=1,IF(직접데이타입력!$E338="18",직접데이타입력!$K338," ")," ")</f>
        <v xml:space="preserve"> </v>
      </c>
      <c r="T333" s="29" t="str">
        <f>IF(직접데이타입력!$M338=1,IF(직접데이타입력!$E338="19",직접데이타입력!$K338," ")," ")</f>
        <v xml:space="preserve"> </v>
      </c>
    </row>
    <row r="334" spans="1:20" ht="11.25" customHeight="1">
      <c r="A334" s="29">
        <f t="shared" si="5"/>
        <v>333</v>
      </c>
      <c r="B334" s="29" t="str">
        <f>IF(직접데이타입력!$M339=1,IF(직접데이타입력!$E339="1",직접데이타입력!$K339," ")," ")</f>
        <v xml:space="preserve"> </v>
      </c>
      <c r="C334" s="29" t="str">
        <f>IF(직접데이타입력!$M339=1,IF(직접데이타입력!$E339="2",직접데이타입력!$K339," ")," ")</f>
        <v xml:space="preserve"> </v>
      </c>
      <c r="D334" s="29" t="str">
        <f>IF(직접데이타입력!$M339=1,IF(직접데이타입력!$E339="3",직접데이타입력!$K339," ")," ")</f>
        <v xml:space="preserve"> </v>
      </c>
      <c r="E334" s="29" t="str">
        <f>IF(직접데이타입력!$M339=1,IF(직접데이타입력!$E339="4",직접데이타입력!$K339," ")," ")</f>
        <v xml:space="preserve"> </v>
      </c>
      <c r="F334" s="29" t="str">
        <f>IF(직접데이타입력!$M339=1,IF(직접데이타입력!$E339="5",직접데이타입력!$K339," ")," ")</f>
        <v xml:space="preserve"> </v>
      </c>
      <c r="G334" s="29" t="str">
        <f>IF(직접데이타입력!$M339=1,IF(직접데이타입력!$E339="6",직접데이타입력!$K339," ")," ")</f>
        <v xml:space="preserve"> </v>
      </c>
      <c r="H334" s="29" t="str">
        <f>IF(직접데이타입력!$M339=1,IF(직접데이타입력!$E339="7",직접데이타입력!$K339," ")," ")</f>
        <v xml:space="preserve"> </v>
      </c>
      <c r="I334" s="29" t="str">
        <f>IF(직접데이타입력!$M339=1,IF(직접데이타입력!$E339="8",직접데이타입력!$K339," ")," ")</f>
        <v xml:space="preserve"> </v>
      </c>
      <c r="J334" s="29" t="str">
        <f>IF(직접데이타입력!$M339=1,IF(직접데이타입력!$E339="9",직접데이타입력!$K339," ")," ")</f>
        <v xml:space="preserve"> </v>
      </c>
      <c r="K334" s="29" t="str">
        <f>IF(직접데이타입력!$M339=1,IF(직접데이타입력!$E339="10",직접데이타입력!$K339," ")," ")</f>
        <v xml:space="preserve"> </v>
      </c>
      <c r="L334" s="29" t="str">
        <f>IF(직접데이타입력!$M339=1,IF(직접데이타입력!$E339="11",직접데이타입력!$K339," ")," ")</f>
        <v xml:space="preserve"> </v>
      </c>
      <c r="M334" s="29" t="str">
        <f>IF(직접데이타입력!$M339=1,IF(직접데이타입력!$E339="12",직접데이타입력!$K339," ")," ")</f>
        <v xml:space="preserve"> </v>
      </c>
      <c r="N334" s="29" t="str">
        <f>IF(직접데이타입력!$M339=1,IF(직접데이타입력!$E339="13",직접데이타입력!$K339," ")," ")</f>
        <v xml:space="preserve"> </v>
      </c>
      <c r="O334" s="29" t="str">
        <f>IF(직접데이타입력!$M339=1,IF(직접데이타입력!$E339="14",직접데이타입력!$K339," ")," ")</f>
        <v xml:space="preserve"> </v>
      </c>
      <c r="P334" s="29" t="str">
        <f>IF(직접데이타입력!$M339=1,IF(직접데이타입력!$E339="15",직접데이타입력!$K339," ")," ")</f>
        <v xml:space="preserve"> </v>
      </c>
      <c r="Q334" s="29" t="str">
        <f>IF(직접데이타입력!$M339=1,IF(직접데이타입력!$E339="16",직접데이타입력!$K339," ")," ")</f>
        <v xml:space="preserve"> </v>
      </c>
      <c r="R334" s="29" t="str">
        <f>IF(직접데이타입력!$M339=1,IF(직접데이타입력!$E339="17",직접데이타입력!$K339," ")," ")</f>
        <v xml:space="preserve"> </v>
      </c>
      <c r="S334" s="29" t="str">
        <f>IF(직접데이타입력!$M339=1,IF(직접데이타입력!$E339="18",직접데이타입력!$K339," ")," ")</f>
        <v xml:space="preserve"> </v>
      </c>
      <c r="T334" s="29" t="str">
        <f>IF(직접데이타입력!$M339=1,IF(직접데이타입력!$E339="19",직접데이타입력!$K339," ")," ")</f>
        <v xml:space="preserve"> </v>
      </c>
    </row>
    <row r="335" spans="1:20" ht="11.25" customHeight="1">
      <c r="A335" s="29">
        <f t="shared" si="5"/>
        <v>334</v>
      </c>
      <c r="B335" s="29" t="str">
        <f>IF(직접데이타입력!$M340=1,IF(직접데이타입력!$E340="1",직접데이타입력!$K340," ")," ")</f>
        <v xml:space="preserve"> </v>
      </c>
      <c r="C335" s="29" t="str">
        <f>IF(직접데이타입력!$M340=1,IF(직접데이타입력!$E340="2",직접데이타입력!$K340," ")," ")</f>
        <v xml:space="preserve"> </v>
      </c>
      <c r="D335" s="29" t="str">
        <f>IF(직접데이타입력!$M340=1,IF(직접데이타입력!$E340="3",직접데이타입력!$K340," ")," ")</f>
        <v xml:space="preserve"> </v>
      </c>
      <c r="E335" s="29" t="str">
        <f>IF(직접데이타입력!$M340=1,IF(직접데이타입력!$E340="4",직접데이타입력!$K340," ")," ")</f>
        <v xml:space="preserve"> </v>
      </c>
      <c r="F335" s="29" t="str">
        <f>IF(직접데이타입력!$M340=1,IF(직접데이타입력!$E340="5",직접데이타입력!$K340," ")," ")</f>
        <v xml:space="preserve"> </v>
      </c>
      <c r="G335" s="29" t="str">
        <f>IF(직접데이타입력!$M340=1,IF(직접데이타입력!$E340="6",직접데이타입력!$K340," ")," ")</f>
        <v xml:space="preserve"> </v>
      </c>
      <c r="H335" s="29" t="str">
        <f>IF(직접데이타입력!$M340=1,IF(직접데이타입력!$E340="7",직접데이타입력!$K340," ")," ")</f>
        <v xml:space="preserve"> </v>
      </c>
      <c r="I335" s="29" t="str">
        <f>IF(직접데이타입력!$M340=1,IF(직접데이타입력!$E340="8",직접데이타입력!$K340," ")," ")</f>
        <v xml:space="preserve"> </v>
      </c>
      <c r="J335" s="29" t="str">
        <f>IF(직접데이타입력!$M340=1,IF(직접데이타입력!$E340="9",직접데이타입력!$K340," ")," ")</f>
        <v xml:space="preserve"> </v>
      </c>
      <c r="K335" s="29" t="str">
        <f>IF(직접데이타입력!$M340=1,IF(직접데이타입력!$E340="10",직접데이타입력!$K340," ")," ")</f>
        <v xml:space="preserve"> </v>
      </c>
      <c r="L335" s="29" t="str">
        <f>IF(직접데이타입력!$M340=1,IF(직접데이타입력!$E340="11",직접데이타입력!$K340," ")," ")</f>
        <v xml:space="preserve"> </v>
      </c>
      <c r="M335" s="29" t="str">
        <f>IF(직접데이타입력!$M340=1,IF(직접데이타입력!$E340="12",직접데이타입력!$K340," ")," ")</f>
        <v xml:space="preserve"> </v>
      </c>
      <c r="N335" s="29" t="str">
        <f>IF(직접데이타입력!$M340=1,IF(직접데이타입력!$E340="13",직접데이타입력!$K340," ")," ")</f>
        <v xml:space="preserve"> </v>
      </c>
      <c r="O335" s="29" t="str">
        <f>IF(직접데이타입력!$M340=1,IF(직접데이타입력!$E340="14",직접데이타입력!$K340," ")," ")</f>
        <v xml:space="preserve"> </v>
      </c>
      <c r="P335" s="29" t="str">
        <f>IF(직접데이타입력!$M340=1,IF(직접데이타입력!$E340="15",직접데이타입력!$K340," ")," ")</f>
        <v xml:space="preserve"> </v>
      </c>
      <c r="Q335" s="29" t="str">
        <f>IF(직접데이타입력!$M340=1,IF(직접데이타입력!$E340="16",직접데이타입력!$K340," ")," ")</f>
        <v xml:space="preserve"> </v>
      </c>
      <c r="R335" s="29" t="str">
        <f>IF(직접데이타입력!$M340=1,IF(직접데이타입력!$E340="17",직접데이타입력!$K340," ")," ")</f>
        <v xml:space="preserve"> </v>
      </c>
      <c r="S335" s="29" t="str">
        <f>IF(직접데이타입력!$M340=1,IF(직접데이타입력!$E340="18",직접데이타입력!$K340," ")," ")</f>
        <v xml:space="preserve"> </v>
      </c>
      <c r="T335" s="29" t="str">
        <f>IF(직접데이타입력!$M340=1,IF(직접데이타입력!$E340="19",직접데이타입력!$K340," ")," ")</f>
        <v xml:space="preserve"> </v>
      </c>
    </row>
    <row r="336" spans="1:20" ht="11.25" customHeight="1">
      <c r="A336" s="29">
        <f t="shared" si="5"/>
        <v>335</v>
      </c>
      <c r="B336" s="29" t="str">
        <f>IF(직접데이타입력!$M341=1,IF(직접데이타입력!$E341="1",직접데이타입력!$K341," ")," ")</f>
        <v xml:space="preserve"> </v>
      </c>
      <c r="C336" s="29" t="str">
        <f>IF(직접데이타입력!$M341=1,IF(직접데이타입력!$E341="2",직접데이타입력!$K341," ")," ")</f>
        <v xml:space="preserve"> </v>
      </c>
      <c r="D336" s="29" t="str">
        <f>IF(직접데이타입력!$M341=1,IF(직접데이타입력!$E341="3",직접데이타입력!$K341," ")," ")</f>
        <v xml:space="preserve"> </v>
      </c>
      <c r="E336" s="29" t="str">
        <f>IF(직접데이타입력!$M341=1,IF(직접데이타입력!$E341="4",직접데이타입력!$K341," ")," ")</f>
        <v xml:space="preserve"> </v>
      </c>
      <c r="F336" s="29" t="str">
        <f>IF(직접데이타입력!$M341=1,IF(직접데이타입력!$E341="5",직접데이타입력!$K341," ")," ")</f>
        <v xml:space="preserve"> </v>
      </c>
      <c r="G336" s="29" t="str">
        <f>IF(직접데이타입력!$M341=1,IF(직접데이타입력!$E341="6",직접데이타입력!$K341," ")," ")</f>
        <v xml:space="preserve"> </v>
      </c>
      <c r="H336" s="29" t="str">
        <f>IF(직접데이타입력!$M341=1,IF(직접데이타입력!$E341="7",직접데이타입력!$K341," ")," ")</f>
        <v xml:space="preserve"> </v>
      </c>
      <c r="I336" s="29" t="str">
        <f>IF(직접데이타입력!$M341=1,IF(직접데이타입력!$E341="8",직접데이타입력!$K341," ")," ")</f>
        <v xml:space="preserve"> </v>
      </c>
      <c r="J336" s="29" t="str">
        <f>IF(직접데이타입력!$M341=1,IF(직접데이타입력!$E341="9",직접데이타입력!$K341," ")," ")</f>
        <v xml:space="preserve"> </v>
      </c>
      <c r="K336" s="29" t="str">
        <f>IF(직접데이타입력!$M341=1,IF(직접데이타입력!$E341="10",직접데이타입력!$K341," ")," ")</f>
        <v xml:space="preserve"> </v>
      </c>
      <c r="L336" s="29" t="str">
        <f>IF(직접데이타입력!$M341=1,IF(직접데이타입력!$E341="11",직접데이타입력!$K341," ")," ")</f>
        <v xml:space="preserve"> </v>
      </c>
      <c r="M336" s="29" t="str">
        <f>IF(직접데이타입력!$M341=1,IF(직접데이타입력!$E341="12",직접데이타입력!$K341," ")," ")</f>
        <v xml:space="preserve"> </v>
      </c>
      <c r="N336" s="29" t="str">
        <f>IF(직접데이타입력!$M341=1,IF(직접데이타입력!$E341="13",직접데이타입력!$K341," ")," ")</f>
        <v xml:space="preserve"> </v>
      </c>
      <c r="O336" s="29" t="str">
        <f>IF(직접데이타입력!$M341=1,IF(직접데이타입력!$E341="14",직접데이타입력!$K341," ")," ")</f>
        <v xml:space="preserve"> </v>
      </c>
      <c r="P336" s="29" t="str">
        <f>IF(직접데이타입력!$M341=1,IF(직접데이타입력!$E341="15",직접데이타입력!$K341," ")," ")</f>
        <v xml:space="preserve"> </v>
      </c>
      <c r="Q336" s="29" t="str">
        <f>IF(직접데이타입력!$M341=1,IF(직접데이타입력!$E341="16",직접데이타입력!$K341," ")," ")</f>
        <v xml:space="preserve"> </v>
      </c>
      <c r="R336" s="29" t="str">
        <f>IF(직접데이타입력!$M341=1,IF(직접데이타입력!$E341="17",직접데이타입력!$K341," ")," ")</f>
        <v xml:space="preserve"> </v>
      </c>
      <c r="S336" s="29" t="str">
        <f>IF(직접데이타입력!$M341=1,IF(직접데이타입력!$E341="18",직접데이타입력!$K341," ")," ")</f>
        <v xml:space="preserve"> </v>
      </c>
      <c r="T336" s="29" t="str">
        <f>IF(직접데이타입력!$M341=1,IF(직접데이타입력!$E341="19",직접데이타입력!$K341," ")," ")</f>
        <v xml:space="preserve"> </v>
      </c>
    </row>
    <row r="337" spans="1:20" ht="11.25" customHeight="1">
      <c r="A337" s="29">
        <f t="shared" si="5"/>
        <v>336</v>
      </c>
      <c r="B337" s="29" t="str">
        <f>IF(직접데이타입력!$M342=1,IF(직접데이타입력!$E342="1",직접데이타입력!$K342," ")," ")</f>
        <v xml:space="preserve"> </v>
      </c>
      <c r="C337" s="29" t="str">
        <f>IF(직접데이타입력!$M342=1,IF(직접데이타입력!$E342="2",직접데이타입력!$K342," ")," ")</f>
        <v xml:space="preserve"> </v>
      </c>
      <c r="D337" s="29" t="str">
        <f>IF(직접데이타입력!$M342=1,IF(직접데이타입력!$E342="3",직접데이타입력!$K342," ")," ")</f>
        <v xml:space="preserve"> </v>
      </c>
      <c r="E337" s="29" t="str">
        <f>IF(직접데이타입력!$M342=1,IF(직접데이타입력!$E342="4",직접데이타입력!$K342," ")," ")</f>
        <v xml:space="preserve"> </v>
      </c>
      <c r="F337" s="29" t="str">
        <f>IF(직접데이타입력!$M342=1,IF(직접데이타입력!$E342="5",직접데이타입력!$K342," ")," ")</f>
        <v xml:space="preserve"> </v>
      </c>
      <c r="G337" s="29" t="str">
        <f>IF(직접데이타입력!$M342=1,IF(직접데이타입력!$E342="6",직접데이타입력!$K342," ")," ")</f>
        <v xml:space="preserve"> </v>
      </c>
      <c r="H337" s="29" t="str">
        <f>IF(직접데이타입력!$M342=1,IF(직접데이타입력!$E342="7",직접데이타입력!$K342," ")," ")</f>
        <v xml:space="preserve"> </v>
      </c>
      <c r="I337" s="29" t="str">
        <f>IF(직접데이타입력!$M342=1,IF(직접데이타입력!$E342="8",직접데이타입력!$K342," ")," ")</f>
        <v xml:space="preserve"> </v>
      </c>
      <c r="J337" s="29" t="str">
        <f>IF(직접데이타입력!$M342=1,IF(직접데이타입력!$E342="9",직접데이타입력!$K342," ")," ")</f>
        <v xml:space="preserve"> </v>
      </c>
      <c r="K337" s="29" t="str">
        <f>IF(직접데이타입력!$M342=1,IF(직접데이타입력!$E342="10",직접데이타입력!$K342," ")," ")</f>
        <v xml:space="preserve"> </v>
      </c>
      <c r="L337" s="29" t="str">
        <f>IF(직접데이타입력!$M342=1,IF(직접데이타입력!$E342="11",직접데이타입력!$K342," ")," ")</f>
        <v xml:space="preserve"> </v>
      </c>
      <c r="M337" s="29" t="str">
        <f>IF(직접데이타입력!$M342=1,IF(직접데이타입력!$E342="12",직접데이타입력!$K342," ")," ")</f>
        <v xml:space="preserve"> </v>
      </c>
      <c r="N337" s="29" t="str">
        <f>IF(직접데이타입력!$M342=1,IF(직접데이타입력!$E342="13",직접데이타입력!$K342," ")," ")</f>
        <v xml:space="preserve"> </v>
      </c>
      <c r="O337" s="29" t="str">
        <f>IF(직접데이타입력!$M342=1,IF(직접데이타입력!$E342="14",직접데이타입력!$K342," ")," ")</f>
        <v xml:space="preserve"> </v>
      </c>
      <c r="P337" s="29" t="str">
        <f>IF(직접데이타입력!$M342=1,IF(직접데이타입력!$E342="15",직접데이타입력!$K342," ")," ")</f>
        <v xml:space="preserve"> </v>
      </c>
      <c r="Q337" s="29" t="str">
        <f>IF(직접데이타입력!$M342=1,IF(직접데이타입력!$E342="16",직접데이타입력!$K342," ")," ")</f>
        <v xml:space="preserve"> </v>
      </c>
      <c r="R337" s="29" t="str">
        <f>IF(직접데이타입력!$M342=1,IF(직접데이타입력!$E342="17",직접데이타입력!$K342," ")," ")</f>
        <v xml:space="preserve"> </v>
      </c>
      <c r="S337" s="29" t="str">
        <f>IF(직접데이타입력!$M342=1,IF(직접데이타입력!$E342="18",직접데이타입력!$K342," ")," ")</f>
        <v xml:space="preserve"> </v>
      </c>
      <c r="T337" s="29" t="str">
        <f>IF(직접데이타입력!$M342=1,IF(직접데이타입력!$E342="19",직접데이타입력!$K342," ")," ")</f>
        <v xml:space="preserve"> </v>
      </c>
    </row>
    <row r="338" spans="1:20" ht="11.25" customHeight="1">
      <c r="A338" s="29">
        <f t="shared" si="5"/>
        <v>337</v>
      </c>
      <c r="B338" s="29" t="str">
        <f>IF(직접데이타입력!$M343=1,IF(직접데이타입력!$E343="1",직접데이타입력!$K343," ")," ")</f>
        <v xml:space="preserve"> </v>
      </c>
      <c r="C338" s="29" t="str">
        <f>IF(직접데이타입력!$M343=1,IF(직접데이타입력!$E343="2",직접데이타입력!$K343," ")," ")</f>
        <v xml:space="preserve"> </v>
      </c>
      <c r="D338" s="29" t="str">
        <f>IF(직접데이타입력!$M343=1,IF(직접데이타입력!$E343="3",직접데이타입력!$K343," ")," ")</f>
        <v xml:space="preserve"> </v>
      </c>
      <c r="E338" s="29" t="str">
        <f>IF(직접데이타입력!$M343=1,IF(직접데이타입력!$E343="4",직접데이타입력!$K343," ")," ")</f>
        <v xml:space="preserve"> </v>
      </c>
      <c r="F338" s="29" t="str">
        <f>IF(직접데이타입력!$M343=1,IF(직접데이타입력!$E343="5",직접데이타입력!$K343," ")," ")</f>
        <v xml:space="preserve"> </v>
      </c>
      <c r="G338" s="29" t="str">
        <f>IF(직접데이타입력!$M343=1,IF(직접데이타입력!$E343="6",직접데이타입력!$K343," ")," ")</f>
        <v xml:space="preserve"> </v>
      </c>
      <c r="H338" s="29" t="str">
        <f>IF(직접데이타입력!$M343=1,IF(직접데이타입력!$E343="7",직접데이타입력!$K343," ")," ")</f>
        <v xml:space="preserve"> </v>
      </c>
      <c r="I338" s="29" t="str">
        <f>IF(직접데이타입력!$M343=1,IF(직접데이타입력!$E343="8",직접데이타입력!$K343," ")," ")</f>
        <v xml:space="preserve"> </v>
      </c>
      <c r="J338" s="29" t="str">
        <f>IF(직접데이타입력!$M343=1,IF(직접데이타입력!$E343="9",직접데이타입력!$K343," ")," ")</f>
        <v xml:space="preserve"> </v>
      </c>
      <c r="K338" s="29" t="str">
        <f>IF(직접데이타입력!$M343=1,IF(직접데이타입력!$E343="10",직접데이타입력!$K343," ")," ")</f>
        <v xml:space="preserve"> </v>
      </c>
      <c r="L338" s="29" t="str">
        <f>IF(직접데이타입력!$M343=1,IF(직접데이타입력!$E343="11",직접데이타입력!$K343," ")," ")</f>
        <v xml:space="preserve"> </v>
      </c>
      <c r="M338" s="29" t="str">
        <f>IF(직접데이타입력!$M343=1,IF(직접데이타입력!$E343="12",직접데이타입력!$K343," ")," ")</f>
        <v xml:space="preserve"> </v>
      </c>
      <c r="N338" s="29" t="str">
        <f>IF(직접데이타입력!$M343=1,IF(직접데이타입력!$E343="13",직접데이타입력!$K343," ")," ")</f>
        <v xml:space="preserve"> </v>
      </c>
      <c r="O338" s="29" t="str">
        <f>IF(직접데이타입력!$M343=1,IF(직접데이타입력!$E343="14",직접데이타입력!$K343," ")," ")</f>
        <v xml:space="preserve"> </v>
      </c>
      <c r="P338" s="29" t="str">
        <f>IF(직접데이타입력!$M343=1,IF(직접데이타입력!$E343="15",직접데이타입력!$K343," ")," ")</f>
        <v xml:space="preserve"> </v>
      </c>
      <c r="Q338" s="29" t="str">
        <f>IF(직접데이타입력!$M343=1,IF(직접데이타입력!$E343="16",직접데이타입력!$K343," ")," ")</f>
        <v xml:space="preserve"> </v>
      </c>
      <c r="R338" s="29" t="str">
        <f>IF(직접데이타입력!$M343=1,IF(직접데이타입력!$E343="17",직접데이타입력!$K343," ")," ")</f>
        <v xml:space="preserve"> </v>
      </c>
      <c r="S338" s="29" t="str">
        <f>IF(직접데이타입력!$M343=1,IF(직접데이타입력!$E343="18",직접데이타입력!$K343," ")," ")</f>
        <v xml:space="preserve"> </v>
      </c>
      <c r="T338" s="29" t="str">
        <f>IF(직접데이타입력!$M343=1,IF(직접데이타입력!$E343="19",직접데이타입력!$K343," ")," ")</f>
        <v xml:space="preserve"> </v>
      </c>
    </row>
    <row r="339" spans="1:20" ht="11.25" customHeight="1">
      <c r="A339" s="29">
        <f t="shared" si="5"/>
        <v>338</v>
      </c>
      <c r="B339" s="29" t="str">
        <f>IF(직접데이타입력!$M344=1,IF(직접데이타입력!$E344="1",직접데이타입력!$K344," ")," ")</f>
        <v xml:space="preserve"> </v>
      </c>
      <c r="C339" s="29" t="str">
        <f>IF(직접데이타입력!$M344=1,IF(직접데이타입력!$E344="2",직접데이타입력!$K344," ")," ")</f>
        <v xml:space="preserve"> </v>
      </c>
      <c r="D339" s="29" t="str">
        <f>IF(직접데이타입력!$M344=1,IF(직접데이타입력!$E344="3",직접데이타입력!$K344," ")," ")</f>
        <v xml:space="preserve"> </v>
      </c>
      <c r="E339" s="29" t="str">
        <f>IF(직접데이타입력!$M344=1,IF(직접데이타입력!$E344="4",직접데이타입력!$K344," ")," ")</f>
        <v xml:space="preserve"> </v>
      </c>
      <c r="F339" s="29" t="str">
        <f>IF(직접데이타입력!$M344=1,IF(직접데이타입력!$E344="5",직접데이타입력!$K344," ")," ")</f>
        <v xml:space="preserve"> </v>
      </c>
      <c r="G339" s="29" t="str">
        <f>IF(직접데이타입력!$M344=1,IF(직접데이타입력!$E344="6",직접데이타입력!$K344," ")," ")</f>
        <v xml:space="preserve"> </v>
      </c>
      <c r="H339" s="29" t="str">
        <f>IF(직접데이타입력!$M344=1,IF(직접데이타입력!$E344="7",직접데이타입력!$K344," ")," ")</f>
        <v xml:space="preserve"> </v>
      </c>
      <c r="I339" s="29" t="str">
        <f>IF(직접데이타입력!$M344=1,IF(직접데이타입력!$E344="8",직접데이타입력!$K344," ")," ")</f>
        <v xml:space="preserve"> </v>
      </c>
      <c r="J339" s="29" t="str">
        <f>IF(직접데이타입력!$M344=1,IF(직접데이타입력!$E344="9",직접데이타입력!$K344," ")," ")</f>
        <v xml:space="preserve"> </v>
      </c>
      <c r="K339" s="29" t="str">
        <f>IF(직접데이타입력!$M344=1,IF(직접데이타입력!$E344="10",직접데이타입력!$K344," ")," ")</f>
        <v xml:space="preserve"> </v>
      </c>
      <c r="L339" s="29" t="str">
        <f>IF(직접데이타입력!$M344=1,IF(직접데이타입력!$E344="11",직접데이타입력!$K344," ")," ")</f>
        <v xml:space="preserve"> </v>
      </c>
      <c r="M339" s="29" t="str">
        <f>IF(직접데이타입력!$M344=1,IF(직접데이타입력!$E344="12",직접데이타입력!$K344," ")," ")</f>
        <v xml:space="preserve"> </v>
      </c>
      <c r="N339" s="29" t="str">
        <f>IF(직접데이타입력!$M344=1,IF(직접데이타입력!$E344="13",직접데이타입력!$K344," ")," ")</f>
        <v xml:space="preserve"> </v>
      </c>
      <c r="O339" s="29" t="str">
        <f>IF(직접데이타입력!$M344=1,IF(직접데이타입력!$E344="14",직접데이타입력!$K344," ")," ")</f>
        <v xml:space="preserve"> </v>
      </c>
      <c r="P339" s="29" t="str">
        <f>IF(직접데이타입력!$M344=1,IF(직접데이타입력!$E344="15",직접데이타입력!$K344," ")," ")</f>
        <v xml:space="preserve"> </v>
      </c>
      <c r="Q339" s="29" t="str">
        <f>IF(직접데이타입력!$M344=1,IF(직접데이타입력!$E344="16",직접데이타입력!$K344," ")," ")</f>
        <v xml:space="preserve"> </v>
      </c>
      <c r="R339" s="29" t="str">
        <f>IF(직접데이타입력!$M344=1,IF(직접데이타입력!$E344="17",직접데이타입력!$K344," ")," ")</f>
        <v xml:space="preserve"> </v>
      </c>
      <c r="S339" s="29" t="str">
        <f>IF(직접데이타입력!$M344=1,IF(직접데이타입력!$E344="18",직접데이타입력!$K344," ")," ")</f>
        <v xml:space="preserve"> </v>
      </c>
      <c r="T339" s="29" t="str">
        <f>IF(직접데이타입력!$M344=1,IF(직접데이타입력!$E344="19",직접데이타입력!$K344," ")," ")</f>
        <v xml:space="preserve"> </v>
      </c>
    </row>
    <row r="340" spans="1:20" ht="11.25" customHeight="1">
      <c r="A340" s="29">
        <f t="shared" si="5"/>
        <v>339</v>
      </c>
      <c r="B340" s="29" t="str">
        <f>IF(직접데이타입력!$M345=1,IF(직접데이타입력!$E345="1",직접데이타입력!$K345," ")," ")</f>
        <v xml:space="preserve"> </v>
      </c>
      <c r="C340" s="29" t="str">
        <f>IF(직접데이타입력!$M345=1,IF(직접데이타입력!$E345="2",직접데이타입력!$K345," ")," ")</f>
        <v xml:space="preserve"> </v>
      </c>
      <c r="D340" s="29" t="str">
        <f>IF(직접데이타입력!$M345=1,IF(직접데이타입력!$E345="3",직접데이타입력!$K345," ")," ")</f>
        <v xml:space="preserve"> </v>
      </c>
      <c r="E340" s="29" t="str">
        <f>IF(직접데이타입력!$M345=1,IF(직접데이타입력!$E345="4",직접데이타입력!$K345," ")," ")</f>
        <v xml:space="preserve"> </v>
      </c>
      <c r="F340" s="29" t="str">
        <f>IF(직접데이타입력!$M345=1,IF(직접데이타입력!$E345="5",직접데이타입력!$K345," ")," ")</f>
        <v xml:space="preserve"> </v>
      </c>
      <c r="G340" s="29" t="str">
        <f>IF(직접데이타입력!$M345=1,IF(직접데이타입력!$E345="6",직접데이타입력!$K345," ")," ")</f>
        <v xml:space="preserve"> </v>
      </c>
      <c r="H340" s="29" t="str">
        <f>IF(직접데이타입력!$M345=1,IF(직접데이타입력!$E345="7",직접데이타입력!$K345," ")," ")</f>
        <v xml:space="preserve"> </v>
      </c>
      <c r="I340" s="29" t="str">
        <f>IF(직접데이타입력!$M345=1,IF(직접데이타입력!$E345="8",직접데이타입력!$K345," ")," ")</f>
        <v xml:space="preserve"> </v>
      </c>
      <c r="J340" s="29" t="str">
        <f>IF(직접데이타입력!$M345=1,IF(직접데이타입력!$E345="9",직접데이타입력!$K345," ")," ")</f>
        <v xml:space="preserve"> </v>
      </c>
      <c r="K340" s="29" t="str">
        <f>IF(직접데이타입력!$M345=1,IF(직접데이타입력!$E345="10",직접데이타입력!$K345," ")," ")</f>
        <v xml:space="preserve"> </v>
      </c>
      <c r="L340" s="29" t="str">
        <f>IF(직접데이타입력!$M345=1,IF(직접데이타입력!$E345="11",직접데이타입력!$K345," ")," ")</f>
        <v xml:space="preserve"> </v>
      </c>
      <c r="M340" s="29" t="str">
        <f>IF(직접데이타입력!$M345=1,IF(직접데이타입력!$E345="12",직접데이타입력!$K345," ")," ")</f>
        <v xml:space="preserve"> </v>
      </c>
      <c r="N340" s="29" t="str">
        <f>IF(직접데이타입력!$M345=1,IF(직접데이타입력!$E345="13",직접데이타입력!$K345," ")," ")</f>
        <v xml:space="preserve"> </v>
      </c>
      <c r="O340" s="29" t="str">
        <f>IF(직접데이타입력!$M345=1,IF(직접데이타입력!$E345="14",직접데이타입력!$K345," ")," ")</f>
        <v xml:space="preserve"> </v>
      </c>
      <c r="P340" s="29" t="str">
        <f>IF(직접데이타입력!$M345=1,IF(직접데이타입력!$E345="15",직접데이타입력!$K345," ")," ")</f>
        <v xml:space="preserve"> </v>
      </c>
      <c r="Q340" s="29" t="str">
        <f>IF(직접데이타입력!$M345=1,IF(직접데이타입력!$E345="16",직접데이타입력!$K345," ")," ")</f>
        <v xml:space="preserve"> </v>
      </c>
      <c r="R340" s="29" t="str">
        <f>IF(직접데이타입력!$M345=1,IF(직접데이타입력!$E345="17",직접데이타입력!$K345," ")," ")</f>
        <v xml:space="preserve"> </v>
      </c>
      <c r="S340" s="29" t="str">
        <f>IF(직접데이타입력!$M345=1,IF(직접데이타입력!$E345="18",직접데이타입력!$K345," ")," ")</f>
        <v xml:space="preserve"> </v>
      </c>
      <c r="T340" s="29" t="str">
        <f>IF(직접데이타입력!$M345=1,IF(직접데이타입력!$E345="19",직접데이타입력!$K345," ")," ")</f>
        <v xml:space="preserve"> </v>
      </c>
    </row>
    <row r="341" spans="1:20" ht="11.25" customHeight="1">
      <c r="A341" s="29">
        <f t="shared" si="5"/>
        <v>340</v>
      </c>
      <c r="B341" s="29" t="str">
        <f>IF(직접데이타입력!$M346=1,IF(직접데이타입력!$E346="1",직접데이타입력!$K346," ")," ")</f>
        <v xml:space="preserve"> </v>
      </c>
      <c r="C341" s="29" t="str">
        <f>IF(직접데이타입력!$M346=1,IF(직접데이타입력!$E346="2",직접데이타입력!$K346," ")," ")</f>
        <v xml:space="preserve"> </v>
      </c>
      <c r="D341" s="29" t="str">
        <f>IF(직접데이타입력!$M346=1,IF(직접데이타입력!$E346="3",직접데이타입력!$K346," ")," ")</f>
        <v xml:space="preserve"> </v>
      </c>
      <c r="E341" s="29" t="str">
        <f>IF(직접데이타입력!$M346=1,IF(직접데이타입력!$E346="4",직접데이타입력!$K346," ")," ")</f>
        <v xml:space="preserve"> </v>
      </c>
      <c r="F341" s="29" t="str">
        <f>IF(직접데이타입력!$M346=1,IF(직접데이타입력!$E346="5",직접데이타입력!$K346," ")," ")</f>
        <v xml:space="preserve"> </v>
      </c>
      <c r="G341" s="29" t="str">
        <f>IF(직접데이타입력!$M346=1,IF(직접데이타입력!$E346="6",직접데이타입력!$K346," ")," ")</f>
        <v xml:space="preserve"> </v>
      </c>
      <c r="H341" s="29" t="str">
        <f>IF(직접데이타입력!$M346=1,IF(직접데이타입력!$E346="7",직접데이타입력!$K346," ")," ")</f>
        <v xml:space="preserve"> </v>
      </c>
      <c r="I341" s="29" t="str">
        <f>IF(직접데이타입력!$M346=1,IF(직접데이타입력!$E346="8",직접데이타입력!$K346," ")," ")</f>
        <v xml:space="preserve"> </v>
      </c>
      <c r="J341" s="29" t="str">
        <f>IF(직접데이타입력!$M346=1,IF(직접데이타입력!$E346="9",직접데이타입력!$K346," ")," ")</f>
        <v xml:space="preserve"> </v>
      </c>
      <c r="K341" s="29" t="str">
        <f>IF(직접데이타입력!$M346=1,IF(직접데이타입력!$E346="10",직접데이타입력!$K346," ")," ")</f>
        <v xml:space="preserve"> </v>
      </c>
      <c r="L341" s="29" t="str">
        <f>IF(직접데이타입력!$M346=1,IF(직접데이타입력!$E346="11",직접데이타입력!$K346," ")," ")</f>
        <v xml:space="preserve"> </v>
      </c>
      <c r="M341" s="29" t="str">
        <f>IF(직접데이타입력!$M346=1,IF(직접데이타입력!$E346="12",직접데이타입력!$K346," ")," ")</f>
        <v xml:space="preserve"> </v>
      </c>
      <c r="N341" s="29" t="str">
        <f>IF(직접데이타입력!$M346=1,IF(직접데이타입력!$E346="13",직접데이타입력!$K346," ")," ")</f>
        <v xml:space="preserve"> </v>
      </c>
      <c r="O341" s="29" t="str">
        <f>IF(직접데이타입력!$M346=1,IF(직접데이타입력!$E346="14",직접데이타입력!$K346," ")," ")</f>
        <v xml:space="preserve"> </v>
      </c>
      <c r="P341" s="29" t="str">
        <f>IF(직접데이타입력!$M346=1,IF(직접데이타입력!$E346="15",직접데이타입력!$K346," ")," ")</f>
        <v xml:space="preserve"> </v>
      </c>
      <c r="Q341" s="29" t="str">
        <f>IF(직접데이타입력!$M346=1,IF(직접데이타입력!$E346="16",직접데이타입력!$K346," ")," ")</f>
        <v xml:space="preserve"> </v>
      </c>
      <c r="R341" s="29" t="str">
        <f>IF(직접데이타입력!$M346=1,IF(직접데이타입력!$E346="17",직접데이타입력!$K346," ")," ")</f>
        <v xml:space="preserve"> </v>
      </c>
      <c r="S341" s="29" t="str">
        <f>IF(직접데이타입력!$M346=1,IF(직접데이타입력!$E346="18",직접데이타입력!$K346," ")," ")</f>
        <v xml:space="preserve"> </v>
      </c>
      <c r="T341" s="29" t="str">
        <f>IF(직접데이타입력!$M346=1,IF(직접데이타입력!$E346="19",직접데이타입력!$K346," ")," ")</f>
        <v xml:space="preserve"> </v>
      </c>
    </row>
    <row r="342" spans="1:20" ht="11.25" customHeight="1">
      <c r="A342" s="29">
        <f t="shared" si="5"/>
        <v>341</v>
      </c>
      <c r="B342" s="29" t="str">
        <f>IF(직접데이타입력!$M347=1,IF(직접데이타입력!$E347="1",직접데이타입력!$K347," ")," ")</f>
        <v xml:space="preserve"> </v>
      </c>
      <c r="C342" s="29" t="str">
        <f>IF(직접데이타입력!$M347=1,IF(직접데이타입력!$E347="2",직접데이타입력!$K347," ")," ")</f>
        <v xml:space="preserve"> </v>
      </c>
      <c r="D342" s="29" t="str">
        <f>IF(직접데이타입력!$M347=1,IF(직접데이타입력!$E347="3",직접데이타입력!$K347," ")," ")</f>
        <v xml:space="preserve"> </v>
      </c>
      <c r="E342" s="29" t="str">
        <f>IF(직접데이타입력!$M347=1,IF(직접데이타입력!$E347="4",직접데이타입력!$K347," ")," ")</f>
        <v xml:space="preserve"> </v>
      </c>
      <c r="F342" s="29" t="str">
        <f>IF(직접데이타입력!$M347=1,IF(직접데이타입력!$E347="5",직접데이타입력!$K347," ")," ")</f>
        <v xml:space="preserve"> </v>
      </c>
      <c r="G342" s="29" t="str">
        <f>IF(직접데이타입력!$M347=1,IF(직접데이타입력!$E347="6",직접데이타입력!$K347," ")," ")</f>
        <v xml:space="preserve"> </v>
      </c>
      <c r="H342" s="29" t="str">
        <f>IF(직접데이타입력!$M347=1,IF(직접데이타입력!$E347="7",직접데이타입력!$K347," ")," ")</f>
        <v xml:space="preserve"> </v>
      </c>
      <c r="I342" s="29" t="str">
        <f>IF(직접데이타입력!$M347=1,IF(직접데이타입력!$E347="8",직접데이타입력!$K347," ")," ")</f>
        <v xml:space="preserve"> </v>
      </c>
      <c r="J342" s="29" t="str">
        <f>IF(직접데이타입력!$M347=1,IF(직접데이타입력!$E347="9",직접데이타입력!$K347," ")," ")</f>
        <v xml:space="preserve"> </v>
      </c>
      <c r="K342" s="29" t="str">
        <f>IF(직접데이타입력!$M347=1,IF(직접데이타입력!$E347="10",직접데이타입력!$K347," ")," ")</f>
        <v xml:space="preserve"> </v>
      </c>
      <c r="L342" s="29" t="str">
        <f>IF(직접데이타입력!$M347=1,IF(직접데이타입력!$E347="11",직접데이타입력!$K347," ")," ")</f>
        <v xml:space="preserve"> </v>
      </c>
      <c r="M342" s="29" t="str">
        <f>IF(직접데이타입력!$M347=1,IF(직접데이타입력!$E347="12",직접데이타입력!$K347," ")," ")</f>
        <v xml:space="preserve"> </v>
      </c>
      <c r="N342" s="29" t="str">
        <f>IF(직접데이타입력!$M347=1,IF(직접데이타입력!$E347="13",직접데이타입력!$K347," ")," ")</f>
        <v xml:space="preserve"> </v>
      </c>
      <c r="O342" s="29" t="str">
        <f>IF(직접데이타입력!$M347=1,IF(직접데이타입력!$E347="14",직접데이타입력!$K347," ")," ")</f>
        <v xml:space="preserve"> </v>
      </c>
      <c r="P342" s="29" t="str">
        <f>IF(직접데이타입력!$M347=1,IF(직접데이타입력!$E347="15",직접데이타입력!$K347," ")," ")</f>
        <v xml:space="preserve"> </v>
      </c>
      <c r="Q342" s="29" t="str">
        <f>IF(직접데이타입력!$M347=1,IF(직접데이타입력!$E347="16",직접데이타입력!$K347," ")," ")</f>
        <v xml:space="preserve"> </v>
      </c>
      <c r="R342" s="29" t="str">
        <f>IF(직접데이타입력!$M347=1,IF(직접데이타입력!$E347="17",직접데이타입력!$K347," ")," ")</f>
        <v xml:space="preserve"> </v>
      </c>
      <c r="S342" s="29" t="str">
        <f>IF(직접데이타입력!$M347=1,IF(직접데이타입력!$E347="18",직접데이타입력!$K347," ")," ")</f>
        <v xml:space="preserve"> </v>
      </c>
      <c r="T342" s="29" t="str">
        <f>IF(직접데이타입력!$M347=1,IF(직접데이타입력!$E347="19",직접데이타입력!$K347," ")," ")</f>
        <v xml:space="preserve"> </v>
      </c>
    </row>
    <row r="343" spans="1:20" ht="11.25" customHeight="1">
      <c r="A343" s="29">
        <f t="shared" si="5"/>
        <v>342</v>
      </c>
      <c r="B343" s="29" t="str">
        <f>IF(직접데이타입력!$M348=1,IF(직접데이타입력!$E348="1",직접데이타입력!$K348," ")," ")</f>
        <v xml:space="preserve"> </v>
      </c>
      <c r="C343" s="29" t="str">
        <f>IF(직접데이타입력!$M348=1,IF(직접데이타입력!$E348="2",직접데이타입력!$K348," ")," ")</f>
        <v xml:space="preserve"> </v>
      </c>
      <c r="D343" s="29" t="str">
        <f>IF(직접데이타입력!$M348=1,IF(직접데이타입력!$E348="3",직접데이타입력!$K348," ")," ")</f>
        <v xml:space="preserve"> </v>
      </c>
      <c r="E343" s="29" t="str">
        <f>IF(직접데이타입력!$M348=1,IF(직접데이타입력!$E348="4",직접데이타입력!$K348," ")," ")</f>
        <v xml:space="preserve"> </v>
      </c>
      <c r="F343" s="29" t="str">
        <f>IF(직접데이타입력!$M348=1,IF(직접데이타입력!$E348="5",직접데이타입력!$K348," ")," ")</f>
        <v xml:space="preserve"> </v>
      </c>
      <c r="G343" s="29" t="str">
        <f>IF(직접데이타입력!$M348=1,IF(직접데이타입력!$E348="6",직접데이타입력!$K348," ")," ")</f>
        <v xml:space="preserve"> </v>
      </c>
      <c r="H343" s="29" t="str">
        <f>IF(직접데이타입력!$M348=1,IF(직접데이타입력!$E348="7",직접데이타입력!$K348," ")," ")</f>
        <v xml:space="preserve"> </v>
      </c>
      <c r="I343" s="29" t="str">
        <f>IF(직접데이타입력!$M348=1,IF(직접데이타입력!$E348="8",직접데이타입력!$K348," ")," ")</f>
        <v xml:space="preserve"> </v>
      </c>
      <c r="J343" s="29" t="str">
        <f>IF(직접데이타입력!$M348=1,IF(직접데이타입력!$E348="9",직접데이타입력!$K348," ")," ")</f>
        <v xml:space="preserve"> </v>
      </c>
      <c r="K343" s="29" t="str">
        <f>IF(직접데이타입력!$M348=1,IF(직접데이타입력!$E348="10",직접데이타입력!$K348," ")," ")</f>
        <v xml:space="preserve"> </v>
      </c>
      <c r="L343" s="29" t="str">
        <f>IF(직접데이타입력!$M348=1,IF(직접데이타입력!$E348="11",직접데이타입력!$K348," ")," ")</f>
        <v xml:space="preserve"> </v>
      </c>
      <c r="M343" s="29" t="str">
        <f>IF(직접데이타입력!$M348=1,IF(직접데이타입력!$E348="12",직접데이타입력!$K348," ")," ")</f>
        <v xml:space="preserve"> </v>
      </c>
      <c r="N343" s="29" t="str">
        <f>IF(직접데이타입력!$M348=1,IF(직접데이타입력!$E348="13",직접데이타입력!$K348," ")," ")</f>
        <v xml:space="preserve"> </v>
      </c>
      <c r="O343" s="29" t="str">
        <f>IF(직접데이타입력!$M348=1,IF(직접데이타입력!$E348="14",직접데이타입력!$K348," ")," ")</f>
        <v xml:space="preserve"> </v>
      </c>
      <c r="P343" s="29" t="str">
        <f>IF(직접데이타입력!$M348=1,IF(직접데이타입력!$E348="15",직접데이타입력!$K348," ")," ")</f>
        <v xml:space="preserve"> </v>
      </c>
      <c r="Q343" s="29" t="str">
        <f>IF(직접데이타입력!$M348=1,IF(직접데이타입력!$E348="16",직접데이타입력!$K348," ")," ")</f>
        <v xml:space="preserve"> </v>
      </c>
      <c r="R343" s="29" t="str">
        <f>IF(직접데이타입력!$M348=1,IF(직접데이타입력!$E348="17",직접데이타입력!$K348," ")," ")</f>
        <v xml:space="preserve"> </v>
      </c>
      <c r="S343" s="29" t="str">
        <f>IF(직접데이타입력!$M348=1,IF(직접데이타입력!$E348="18",직접데이타입력!$K348," ")," ")</f>
        <v xml:space="preserve"> </v>
      </c>
      <c r="T343" s="29" t="str">
        <f>IF(직접데이타입력!$M348=1,IF(직접데이타입력!$E348="19",직접데이타입력!$K348," ")," ")</f>
        <v xml:space="preserve"> </v>
      </c>
    </row>
    <row r="344" spans="1:20" ht="11.25" customHeight="1">
      <c r="A344" s="29">
        <f t="shared" si="5"/>
        <v>343</v>
      </c>
      <c r="B344" s="29" t="str">
        <f>IF(직접데이타입력!$M349=1,IF(직접데이타입력!$E349="1",직접데이타입력!$K349," ")," ")</f>
        <v xml:space="preserve"> </v>
      </c>
      <c r="C344" s="29" t="str">
        <f>IF(직접데이타입력!$M349=1,IF(직접데이타입력!$E349="2",직접데이타입력!$K349," ")," ")</f>
        <v xml:space="preserve"> </v>
      </c>
      <c r="D344" s="29" t="str">
        <f>IF(직접데이타입력!$M349=1,IF(직접데이타입력!$E349="3",직접데이타입력!$K349," ")," ")</f>
        <v xml:space="preserve"> </v>
      </c>
      <c r="E344" s="29" t="str">
        <f>IF(직접데이타입력!$M349=1,IF(직접데이타입력!$E349="4",직접데이타입력!$K349," ")," ")</f>
        <v xml:space="preserve"> </v>
      </c>
      <c r="F344" s="29" t="str">
        <f>IF(직접데이타입력!$M349=1,IF(직접데이타입력!$E349="5",직접데이타입력!$K349," ")," ")</f>
        <v xml:space="preserve"> </v>
      </c>
      <c r="G344" s="29" t="str">
        <f>IF(직접데이타입력!$M349=1,IF(직접데이타입력!$E349="6",직접데이타입력!$K349," ")," ")</f>
        <v xml:space="preserve"> </v>
      </c>
      <c r="H344" s="29" t="str">
        <f>IF(직접데이타입력!$M349=1,IF(직접데이타입력!$E349="7",직접데이타입력!$K349," ")," ")</f>
        <v xml:space="preserve"> </v>
      </c>
      <c r="I344" s="29" t="str">
        <f>IF(직접데이타입력!$M349=1,IF(직접데이타입력!$E349="8",직접데이타입력!$K349," ")," ")</f>
        <v xml:space="preserve"> </v>
      </c>
      <c r="J344" s="29" t="str">
        <f>IF(직접데이타입력!$M349=1,IF(직접데이타입력!$E349="9",직접데이타입력!$K349," ")," ")</f>
        <v xml:space="preserve"> </v>
      </c>
      <c r="K344" s="29" t="str">
        <f>IF(직접데이타입력!$M349=1,IF(직접데이타입력!$E349="10",직접데이타입력!$K349," ")," ")</f>
        <v xml:space="preserve"> </v>
      </c>
      <c r="L344" s="29" t="str">
        <f>IF(직접데이타입력!$M349=1,IF(직접데이타입력!$E349="11",직접데이타입력!$K349," ")," ")</f>
        <v xml:space="preserve"> </v>
      </c>
      <c r="M344" s="29" t="str">
        <f>IF(직접데이타입력!$M349=1,IF(직접데이타입력!$E349="12",직접데이타입력!$K349," ")," ")</f>
        <v xml:space="preserve"> </v>
      </c>
      <c r="N344" s="29" t="str">
        <f>IF(직접데이타입력!$M349=1,IF(직접데이타입력!$E349="13",직접데이타입력!$K349," ")," ")</f>
        <v xml:space="preserve"> </v>
      </c>
      <c r="O344" s="29" t="str">
        <f>IF(직접데이타입력!$M349=1,IF(직접데이타입력!$E349="14",직접데이타입력!$K349," ")," ")</f>
        <v xml:space="preserve"> </v>
      </c>
      <c r="P344" s="29" t="str">
        <f>IF(직접데이타입력!$M349=1,IF(직접데이타입력!$E349="15",직접데이타입력!$K349," ")," ")</f>
        <v xml:space="preserve"> </v>
      </c>
      <c r="Q344" s="29" t="str">
        <f>IF(직접데이타입력!$M349=1,IF(직접데이타입력!$E349="16",직접데이타입력!$K349," ")," ")</f>
        <v xml:space="preserve"> </v>
      </c>
      <c r="R344" s="29" t="str">
        <f>IF(직접데이타입력!$M349=1,IF(직접데이타입력!$E349="17",직접데이타입력!$K349," ")," ")</f>
        <v xml:space="preserve"> </v>
      </c>
      <c r="S344" s="29" t="str">
        <f>IF(직접데이타입력!$M349=1,IF(직접데이타입력!$E349="18",직접데이타입력!$K349," ")," ")</f>
        <v xml:space="preserve"> </v>
      </c>
      <c r="T344" s="29" t="str">
        <f>IF(직접데이타입력!$M349=1,IF(직접데이타입력!$E349="19",직접데이타입력!$K349," ")," ")</f>
        <v xml:space="preserve"> </v>
      </c>
    </row>
    <row r="345" spans="1:20" ht="11.25" customHeight="1">
      <c r="A345" s="29">
        <f t="shared" si="5"/>
        <v>344</v>
      </c>
      <c r="B345" s="29" t="str">
        <f>IF(직접데이타입력!$M350=1,IF(직접데이타입력!$E350="1",직접데이타입력!$K350," ")," ")</f>
        <v xml:space="preserve"> </v>
      </c>
      <c r="C345" s="29" t="str">
        <f>IF(직접데이타입력!$M350=1,IF(직접데이타입력!$E350="2",직접데이타입력!$K350," ")," ")</f>
        <v xml:space="preserve"> </v>
      </c>
      <c r="D345" s="29" t="str">
        <f>IF(직접데이타입력!$M350=1,IF(직접데이타입력!$E350="3",직접데이타입력!$K350," ")," ")</f>
        <v xml:space="preserve"> </v>
      </c>
      <c r="E345" s="29" t="str">
        <f>IF(직접데이타입력!$M350=1,IF(직접데이타입력!$E350="4",직접데이타입력!$K350," ")," ")</f>
        <v xml:space="preserve"> </v>
      </c>
      <c r="F345" s="29" t="str">
        <f>IF(직접데이타입력!$M350=1,IF(직접데이타입력!$E350="5",직접데이타입력!$K350," ")," ")</f>
        <v xml:space="preserve"> </v>
      </c>
      <c r="G345" s="29" t="str">
        <f>IF(직접데이타입력!$M350=1,IF(직접데이타입력!$E350="6",직접데이타입력!$K350," ")," ")</f>
        <v xml:space="preserve"> </v>
      </c>
      <c r="H345" s="29" t="str">
        <f>IF(직접데이타입력!$M350=1,IF(직접데이타입력!$E350="7",직접데이타입력!$K350," ")," ")</f>
        <v xml:space="preserve"> </v>
      </c>
      <c r="I345" s="29" t="str">
        <f>IF(직접데이타입력!$M350=1,IF(직접데이타입력!$E350="8",직접데이타입력!$K350," ")," ")</f>
        <v xml:space="preserve"> </v>
      </c>
      <c r="J345" s="29" t="str">
        <f>IF(직접데이타입력!$M350=1,IF(직접데이타입력!$E350="9",직접데이타입력!$K350," ")," ")</f>
        <v xml:space="preserve"> </v>
      </c>
      <c r="K345" s="29" t="str">
        <f>IF(직접데이타입력!$M350=1,IF(직접데이타입력!$E350="10",직접데이타입력!$K350," ")," ")</f>
        <v xml:space="preserve"> </v>
      </c>
      <c r="L345" s="29" t="str">
        <f>IF(직접데이타입력!$M350=1,IF(직접데이타입력!$E350="11",직접데이타입력!$K350," ")," ")</f>
        <v xml:space="preserve"> </v>
      </c>
      <c r="M345" s="29" t="str">
        <f>IF(직접데이타입력!$M350=1,IF(직접데이타입력!$E350="12",직접데이타입력!$K350," ")," ")</f>
        <v xml:space="preserve"> </v>
      </c>
      <c r="N345" s="29" t="str">
        <f>IF(직접데이타입력!$M350=1,IF(직접데이타입력!$E350="13",직접데이타입력!$K350," ")," ")</f>
        <v xml:space="preserve"> </v>
      </c>
      <c r="O345" s="29" t="str">
        <f>IF(직접데이타입력!$M350=1,IF(직접데이타입력!$E350="14",직접데이타입력!$K350," ")," ")</f>
        <v xml:space="preserve"> </v>
      </c>
      <c r="P345" s="29" t="str">
        <f>IF(직접데이타입력!$M350=1,IF(직접데이타입력!$E350="15",직접데이타입력!$K350," ")," ")</f>
        <v xml:space="preserve"> </v>
      </c>
      <c r="Q345" s="29" t="str">
        <f>IF(직접데이타입력!$M350=1,IF(직접데이타입력!$E350="16",직접데이타입력!$K350," ")," ")</f>
        <v xml:space="preserve"> </v>
      </c>
      <c r="R345" s="29" t="str">
        <f>IF(직접데이타입력!$M350=1,IF(직접데이타입력!$E350="17",직접데이타입력!$K350," ")," ")</f>
        <v xml:space="preserve"> </v>
      </c>
      <c r="S345" s="29" t="str">
        <f>IF(직접데이타입력!$M350=1,IF(직접데이타입력!$E350="18",직접데이타입력!$K350," ")," ")</f>
        <v xml:space="preserve"> </v>
      </c>
      <c r="T345" s="29" t="str">
        <f>IF(직접데이타입력!$M350=1,IF(직접데이타입력!$E350="19",직접데이타입력!$K350," ")," ")</f>
        <v xml:space="preserve"> </v>
      </c>
    </row>
    <row r="346" spans="1:20" ht="11.25" customHeight="1">
      <c r="A346" s="29">
        <f t="shared" si="5"/>
        <v>345</v>
      </c>
      <c r="B346" s="29" t="str">
        <f>IF(직접데이타입력!$M351=1,IF(직접데이타입력!$E351="1",직접데이타입력!$K351," ")," ")</f>
        <v xml:space="preserve"> </v>
      </c>
      <c r="C346" s="29" t="str">
        <f>IF(직접데이타입력!$M351=1,IF(직접데이타입력!$E351="2",직접데이타입력!$K351," ")," ")</f>
        <v xml:space="preserve"> </v>
      </c>
      <c r="D346" s="29" t="str">
        <f>IF(직접데이타입력!$M351=1,IF(직접데이타입력!$E351="3",직접데이타입력!$K351," ")," ")</f>
        <v xml:space="preserve"> </v>
      </c>
      <c r="E346" s="29" t="str">
        <f>IF(직접데이타입력!$M351=1,IF(직접데이타입력!$E351="4",직접데이타입력!$K351," ")," ")</f>
        <v xml:space="preserve"> </v>
      </c>
      <c r="F346" s="29" t="str">
        <f>IF(직접데이타입력!$M351=1,IF(직접데이타입력!$E351="5",직접데이타입력!$K351," ")," ")</f>
        <v xml:space="preserve"> </v>
      </c>
      <c r="G346" s="29" t="str">
        <f>IF(직접데이타입력!$M351=1,IF(직접데이타입력!$E351="6",직접데이타입력!$K351," ")," ")</f>
        <v xml:space="preserve"> </v>
      </c>
      <c r="H346" s="29" t="str">
        <f>IF(직접데이타입력!$M351=1,IF(직접데이타입력!$E351="7",직접데이타입력!$K351," ")," ")</f>
        <v xml:space="preserve"> </v>
      </c>
      <c r="I346" s="29" t="str">
        <f>IF(직접데이타입력!$M351=1,IF(직접데이타입력!$E351="8",직접데이타입력!$K351," ")," ")</f>
        <v xml:space="preserve"> </v>
      </c>
      <c r="J346" s="29" t="str">
        <f>IF(직접데이타입력!$M351=1,IF(직접데이타입력!$E351="9",직접데이타입력!$K351," ")," ")</f>
        <v xml:space="preserve"> </v>
      </c>
      <c r="K346" s="29" t="str">
        <f>IF(직접데이타입력!$M351=1,IF(직접데이타입력!$E351="10",직접데이타입력!$K351," ")," ")</f>
        <v xml:space="preserve"> </v>
      </c>
      <c r="L346" s="29" t="str">
        <f>IF(직접데이타입력!$M351=1,IF(직접데이타입력!$E351="11",직접데이타입력!$K351," ")," ")</f>
        <v xml:space="preserve"> </v>
      </c>
      <c r="M346" s="29" t="str">
        <f>IF(직접데이타입력!$M351=1,IF(직접데이타입력!$E351="12",직접데이타입력!$K351," ")," ")</f>
        <v xml:space="preserve"> </v>
      </c>
      <c r="N346" s="29" t="str">
        <f>IF(직접데이타입력!$M351=1,IF(직접데이타입력!$E351="13",직접데이타입력!$K351," ")," ")</f>
        <v xml:space="preserve"> </v>
      </c>
      <c r="O346" s="29" t="str">
        <f>IF(직접데이타입력!$M351=1,IF(직접데이타입력!$E351="14",직접데이타입력!$K351," ")," ")</f>
        <v xml:space="preserve"> </v>
      </c>
      <c r="P346" s="29" t="str">
        <f>IF(직접데이타입력!$M351=1,IF(직접데이타입력!$E351="15",직접데이타입력!$K351," ")," ")</f>
        <v xml:space="preserve"> </v>
      </c>
      <c r="Q346" s="29" t="str">
        <f>IF(직접데이타입력!$M351=1,IF(직접데이타입력!$E351="16",직접데이타입력!$K351," ")," ")</f>
        <v xml:space="preserve"> </v>
      </c>
      <c r="R346" s="29" t="str">
        <f>IF(직접데이타입력!$M351=1,IF(직접데이타입력!$E351="17",직접데이타입력!$K351," ")," ")</f>
        <v xml:space="preserve"> </v>
      </c>
      <c r="S346" s="29" t="str">
        <f>IF(직접데이타입력!$M351=1,IF(직접데이타입력!$E351="18",직접데이타입력!$K351," ")," ")</f>
        <v xml:space="preserve"> </v>
      </c>
      <c r="T346" s="29" t="str">
        <f>IF(직접데이타입력!$M351=1,IF(직접데이타입력!$E351="19",직접데이타입력!$K351," ")," ")</f>
        <v xml:space="preserve"> </v>
      </c>
    </row>
    <row r="347" spans="1:20" ht="11.25" customHeight="1">
      <c r="A347" s="29">
        <f t="shared" si="5"/>
        <v>346</v>
      </c>
      <c r="B347" s="29" t="str">
        <f>IF(직접데이타입력!$M352=1,IF(직접데이타입력!$E352="1",직접데이타입력!$K352," ")," ")</f>
        <v xml:space="preserve"> </v>
      </c>
      <c r="C347" s="29" t="str">
        <f>IF(직접데이타입력!$M352=1,IF(직접데이타입력!$E352="2",직접데이타입력!$K352," ")," ")</f>
        <v xml:space="preserve"> </v>
      </c>
      <c r="D347" s="29" t="str">
        <f>IF(직접데이타입력!$M352=1,IF(직접데이타입력!$E352="3",직접데이타입력!$K352," ")," ")</f>
        <v xml:space="preserve"> </v>
      </c>
      <c r="E347" s="29" t="str">
        <f>IF(직접데이타입력!$M352=1,IF(직접데이타입력!$E352="4",직접데이타입력!$K352," ")," ")</f>
        <v xml:space="preserve"> </v>
      </c>
      <c r="F347" s="29" t="str">
        <f>IF(직접데이타입력!$M352=1,IF(직접데이타입력!$E352="5",직접데이타입력!$K352," ")," ")</f>
        <v xml:space="preserve"> </v>
      </c>
      <c r="G347" s="29" t="str">
        <f>IF(직접데이타입력!$M352=1,IF(직접데이타입력!$E352="6",직접데이타입력!$K352," ")," ")</f>
        <v xml:space="preserve"> </v>
      </c>
      <c r="H347" s="29" t="str">
        <f>IF(직접데이타입력!$M352=1,IF(직접데이타입력!$E352="7",직접데이타입력!$K352," ")," ")</f>
        <v xml:space="preserve"> </v>
      </c>
      <c r="I347" s="29" t="str">
        <f>IF(직접데이타입력!$M352=1,IF(직접데이타입력!$E352="8",직접데이타입력!$K352," ")," ")</f>
        <v xml:space="preserve"> </v>
      </c>
      <c r="J347" s="29" t="str">
        <f>IF(직접데이타입력!$M352=1,IF(직접데이타입력!$E352="9",직접데이타입력!$K352," ")," ")</f>
        <v xml:space="preserve"> </v>
      </c>
      <c r="K347" s="29" t="str">
        <f>IF(직접데이타입력!$M352=1,IF(직접데이타입력!$E352="10",직접데이타입력!$K352," ")," ")</f>
        <v xml:space="preserve"> </v>
      </c>
      <c r="L347" s="29" t="str">
        <f>IF(직접데이타입력!$M352=1,IF(직접데이타입력!$E352="11",직접데이타입력!$K352," ")," ")</f>
        <v xml:space="preserve"> </v>
      </c>
      <c r="M347" s="29" t="str">
        <f>IF(직접데이타입력!$M352=1,IF(직접데이타입력!$E352="12",직접데이타입력!$K352," ")," ")</f>
        <v xml:space="preserve"> </v>
      </c>
      <c r="N347" s="29" t="str">
        <f>IF(직접데이타입력!$M352=1,IF(직접데이타입력!$E352="13",직접데이타입력!$K352," ")," ")</f>
        <v xml:space="preserve"> </v>
      </c>
      <c r="O347" s="29" t="str">
        <f>IF(직접데이타입력!$M352=1,IF(직접데이타입력!$E352="14",직접데이타입력!$K352," ")," ")</f>
        <v xml:space="preserve"> </v>
      </c>
      <c r="P347" s="29" t="str">
        <f>IF(직접데이타입력!$M352=1,IF(직접데이타입력!$E352="15",직접데이타입력!$K352," ")," ")</f>
        <v xml:space="preserve"> </v>
      </c>
      <c r="Q347" s="29" t="str">
        <f>IF(직접데이타입력!$M352=1,IF(직접데이타입력!$E352="16",직접데이타입력!$K352," ")," ")</f>
        <v xml:space="preserve"> </v>
      </c>
      <c r="R347" s="29" t="str">
        <f>IF(직접데이타입력!$M352=1,IF(직접데이타입력!$E352="17",직접데이타입력!$K352," ")," ")</f>
        <v xml:space="preserve"> </v>
      </c>
      <c r="S347" s="29" t="str">
        <f>IF(직접데이타입력!$M352=1,IF(직접데이타입력!$E352="18",직접데이타입력!$K352," ")," ")</f>
        <v xml:space="preserve"> </v>
      </c>
      <c r="T347" s="29" t="str">
        <f>IF(직접데이타입력!$M352=1,IF(직접데이타입력!$E352="19",직접데이타입력!$K352," ")," ")</f>
        <v xml:space="preserve"> </v>
      </c>
    </row>
    <row r="348" spans="1:20" ht="11.25" customHeight="1">
      <c r="A348" s="29">
        <f t="shared" si="5"/>
        <v>347</v>
      </c>
      <c r="B348" s="29" t="str">
        <f>IF(직접데이타입력!$M353=1,IF(직접데이타입력!$E353="1",직접데이타입력!$K353," ")," ")</f>
        <v xml:space="preserve"> </v>
      </c>
      <c r="C348" s="29" t="str">
        <f>IF(직접데이타입력!$M353=1,IF(직접데이타입력!$E353="2",직접데이타입력!$K353," ")," ")</f>
        <v xml:space="preserve"> </v>
      </c>
      <c r="D348" s="29" t="str">
        <f>IF(직접데이타입력!$M353=1,IF(직접데이타입력!$E353="3",직접데이타입력!$K353," ")," ")</f>
        <v xml:space="preserve"> </v>
      </c>
      <c r="E348" s="29" t="str">
        <f>IF(직접데이타입력!$M353=1,IF(직접데이타입력!$E353="4",직접데이타입력!$K353," ")," ")</f>
        <v xml:space="preserve"> </v>
      </c>
      <c r="F348" s="29" t="str">
        <f>IF(직접데이타입력!$M353=1,IF(직접데이타입력!$E353="5",직접데이타입력!$K353," ")," ")</f>
        <v xml:space="preserve"> </v>
      </c>
      <c r="G348" s="29" t="str">
        <f>IF(직접데이타입력!$M353=1,IF(직접데이타입력!$E353="6",직접데이타입력!$K353," ")," ")</f>
        <v xml:space="preserve"> </v>
      </c>
      <c r="H348" s="29" t="str">
        <f>IF(직접데이타입력!$M353=1,IF(직접데이타입력!$E353="7",직접데이타입력!$K353," ")," ")</f>
        <v xml:space="preserve"> </v>
      </c>
      <c r="I348" s="29" t="str">
        <f>IF(직접데이타입력!$M353=1,IF(직접데이타입력!$E353="8",직접데이타입력!$K353," ")," ")</f>
        <v xml:space="preserve"> </v>
      </c>
      <c r="J348" s="29" t="str">
        <f>IF(직접데이타입력!$M353=1,IF(직접데이타입력!$E353="9",직접데이타입력!$K353," ")," ")</f>
        <v xml:space="preserve"> </v>
      </c>
      <c r="K348" s="29" t="str">
        <f>IF(직접데이타입력!$M353=1,IF(직접데이타입력!$E353="10",직접데이타입력!$K353," ")," ")</f>
        <v xml:space="preserve"> </v>
      </c>
      <c r="L348" s="29" t="str">
        <f>IF(직접데이타입력!$M353=1,IF(직접데이타입력!$E353="11",직접데이타입력!$K353," ")," ")</f>
        <v xml:space="preserve"> </v>
      </c>
      <c r="M348" s="29" t="str">
        <f>IF(직접데이타입력!$M353=1,IF(직접데이타입력!$E353="12",직접데이타입력!$K353," ")," ")</f>
        <v xml:space="preserve"> </v>
      </c>
      <c r="N348" s="29" t="str">
        <f>IF(직접데이타입력!$M353=1,IF(직접데이타입력!$E353="13",직접데이타입력!$K353," ")," ")</f>
        <v xml:space="preserve"> </v>
      </c>
      <c r="O348" s="29" t="str">
        <f>IF(직접데이타입력!$M353=1,IF(직접데이타입력!$E353="14",직접데이타입력!$K353," ")," ")</f>
        <v xml:space="preserve"> </v>
      </c>
      <c r="P348" s="29" t="str">
        <f>IF(직접데이타입력!$M353=1,IF(직접데이타입력!$E353="15",직접데이타입력!$K353," ")," ")</f>
        <v xml:space="preserve"> </v>
      </c>
      <c r="Q348" s="29" t="str">
        <f>IF(직접데이타입력!$M353=1,IF(직접데이타입력!$E353="16",직접데이타입력!$K353," ")," ")</f>
        <v xml:space="preserve"> </v>
      </c>
      <c r="R348" s="29" t="str">
        <f>IF(직접데이타입력!$M353=1,IF(직접데이타입력!$E353="17",직접데이타입력!$K353," ")," ")</f>
        <v xml:space="preserve"> </v>
      </c>
      <c r="S348" s="29" t="str">
        <f>IF(직접데이타입력!$M353=1,IF(직접데이타입력!$E353="18",직접데이타입력!$K353," ")," ")</f>
        <v xml:space="preserve"> </v>
      </c>
      <c r="T348" s="29" t="str">
        <f>IF(직접데이타입력!$M353=1,IF(직접데이타입력!$E353="19",직접데이타입력!$K353," ")," ")</f>
        <v xml:space="preserve"> </v>
      </c>
    </row>
    <row r="349" spans="1:20" ht="11.25" customHeight="1">
      <c r="A349" s="29">
        <f t="shared" si="5"/>
        <v>348</v>
      </c>
      <c r="B349" s="29" t="str">
        <f>IF(직접데이타입력!$M354=1,IF(직접데이타입력!$E354="1",직접데이타입력!$K354," ")," ")</f>
        <v xml:space="preserve"> </v>
      </c>
      <c r="C349" s="29" t="str">
        <f>IF(직접데이타입력!$M354=1,IF(직접데이타입력!$E354="2",직접데이타입력!$K354," ")," ")</f>
        <v xml:space="preserve"> </v>
      </c>
      <c r="D349" s="29" t="str">
        <f>IF(직접데이타입력!$M354=1,IF(직접데이타입력!$E354="3",직접데이타입력!$K354," ")," ")</f>
        <v xml:space="preserve"> </v>
      </c>
      <c r="E349" s="29" t="str">
        <f>IF(직접데이타입력!$M354=1,IF(직접데이타입력!$E354="4",직접데이타입력!$K354," ")," ")</f>
        <v xml:space="preserve"> </v>
      </c>
      <c r="F349" s="29" t="str">
        <f>IF(직접데이타입력!$M354=1,IF(직접데이타입력!$E354="5",직접데이타입력!$K354," ")," ")</f>
        <v xml:space="preserve"> </v>
      </c>
      <c r="G349" s="29" t="str">
        <f>IF(직접데이타입력!$M354=1,IF(직접데이타입력!$E354="6",직접데이타입력!$K354," ")," ")</f>
        <v xml:space="preserve"> </v>
      </c>
      <c r="H349" s="29" t="str">
        <f>IF(직접데이타입력!$M354=1,IF(직접데이타입력!$E354="7",직접데이타입력!$K354," ")," ")</f>
        <v xml:space="preserve"> </v>
      </c>
      <c r="I349" s="29" t="str">
        <f>IF(직접데이타입력!$M354=1,IF(직접데이타입력!$E354="8",직접데이타입력!$K354," ")," ")</f>
        <v xml:space="preserve"> </v>
      </c>
      <c r="J349" s="29" t="str">
        <f>IF(직접데이타입력!$M354=1,IF(직접데이타입력!$E354="9",직접데이타입력!$K354," ")," ")</f>
        <v xml:space="preserve"> </v>
      </c>
      <c r="K349" s="29" t="str">
        <f>IF(직접데이타입력!$M354=1,IF(직접데이타입력!$E354="10",직접데이타입력!$K354," ")," ")</f>
        <v xml:space="preserve"> </v>
      </c>
      <c r="L349" s="29" t="str">
        <f>IF(직접데이타입력!$M354=1,IF(직접데이타입력!$E354="11",직접데이타입력!$K354," ")," ")</f>
        <v xml:space="preserve"> </v>
      </c>
      <c r="M349" s="29" t="str">
        <f>IF(직접데이타입력!$M354=1,IF(직접데이타입력!$E354="12",직접데이타입력!$K354," ")," ")</f>
        <v xml:space="preserve"> </v>
      </c>
      <c r="N349" s="29" t="str">
        <f>IF(직접데이타입력!$M354=1,IF(직접데이타입력!$E354="13",직접데이타입력!$K354," ")," ")</f>
        <v xml:space="preserve"> </v>
      </c>
      <c r="O349" s="29" t="str">
        <f>IF(직접데이타입력!$M354=1,IF(직접데이타입력!$E354="14",직접데이타입력!$K354," ")," ")</f>
        <v xml:space="preserve"> </v>
      </c>
      <c r="P349" s="29" t="str">
        <f>IF(직접데이타입력!$M354=1,IF(직접데이타입력!$E354="15",직접데이타입력!$K354," ")," ")</f>
        <v xml:space="preserve"> </v>
      </c>
      <c r="Q349" s="29" t="str">
        <f>IF(직접데이타입력!$M354=1,IF(직접데이타입력!$E354="16",직접데이타입력!$K354," ")," ")</f>
        <v xml:space="preserve"> </v>
      </c>
      <c r="R349" s="29" t="str">
        <f>IF(직접데이타입력!$M354=1,IF(직접데이타입력!$E354="17",직접데이타입력!$K354," ")," ")</f>
        <v xml:space="preserve"> </v>
      </c>
      <c r="S349" s="29" t="str">
        <f>IF(직접데이타입력!$M354=1,IF(직접데이타입력!$E354="18",직접데이타입력!$K354," ")," ")</f>
        <v xml:space="preserve"> </v>
      </c>
      <c r="T349" s="29" t="str">
        <f>IF(직접데이타입력!$M354=1,IF(직접데이타입력!$E354="19",직접데이타입력!$K354," ")," ")</f>
        <v xml:space="preserve"> </v>
      </c>
    </row>
    <row r="350" spans="1:20" ht="11.25" customHeight="1">
      <c r="A350" s="29">
        <f t="shared" si="5"/>
        <v>349</v>
      </c>
      <c r="B350" s="29" t="str">
        <f>IF(직접데이타입력!$M355=1,IF(직접데이타입력!$E355="1",직접데이타입력!$K355," ")," ")</f>
        <v xml:space="preserve"> </v>
      </c>
      <c r="C350" s="29" t="str">
        <f>IF(직접데이타입력!$M355=1,IF(직접데이타입력!$E355="2",직접데이타입력!$K355," ")," ")</f>
        <v xml:space="preserve"> </v>
      </c>
      <c r="D350" s="29" t="str">
        <f>IF(직접데이타입력!$M355=1,IF(직접데이타입력!$E355="3",직접데이타입력!$K355," ")," ")</f>
        <v xml:space="preserve"> </v>
      </c>
      <c r="E350" s="29" t="str">
        <f>IF(직접데이타입력!$M355=1,IF(직접데이타입력!$E355="4",직접데이타입력!$K355," ")," ")</f>
        <v xml:space="preserve"> </v>
      </c>
      <c r="F350" s="29" t="str">
        <f>IF(직접데이타입력!$M355=1,IF(직접데이타입력!$E355="5",직접데이타입력!$K355," ")," ")</f>
        <v xml:space="preserve"> </v>
      </c>
      <c r="G350" s="29" t="str">
        <f>IF(직접데이타입력!$M355=1,IF(직접데이타입력!$E355="6",직접데이타입력!$K355," ")," ")</f>
        <v xml:space="preserve"> </v>
      </c>
      <c r="H350" s="29" t="str">
        <f>IF(직접데이타입력!$M355=1,IF(직접데이타입력!$E355="7",직접데이타입력!$K355," ")," ")</f>
        <v xml:space="preserve"> </v>
      </c>
      <c r="I350" s="29" t="str">
        <f>IF(직접데이타입력!$M355=1,IF(직접데이타입력!$E355="8",직접데이타입력!$K355," ")," ")</f>
        <v xml:space="preserve"> </v>
      </c>
      <c r="J350" s="29" t="str">
        <f>IF(직접데이타입력!$M355=1,IF(직접데이타입력!$E355="9",직접데이타입력!$K355," ")," ")</f>
        <v xml:space="preserve"> </v>
      </c>
      <c r="K350" s="29" t="str">
        <f>IF(직접데이타입력!$M355=1,IF(직접데이타입력!$E355="10",직접데이타입력!$K355," ")," ")</f>
        <v xml:space="preserve"> </v>
      </c>
      <c r="L350" s="29" t="str">
        <f>IF(직접데이타입력!$M355=1,IF(직접데이타입력!$E355="11",직접데이타입력!$K355," ")," ")</f>
        <v xml:space="preserve"> </v>
      </c>
      <c r="M350" s="29" t="str">
        <f>IF(직접데이타입력!$M355=1,IF(직접데이타입력!$E355="12",직접데이타입력!$K355," ")," ")</f>
        <v xml:space="preserve"> </v>
      </c>
      <c r="N350" s="29" t="str">
        <f>IF(직접데이타입력!$M355=1,IF(직접데이타입력!$E355="13",직접데이타입력!$K355," ")," ")</f>
        <v xml:space="preserve"> </v>
      </c>
      <c r="O350" s="29" t="str">
        <f>IF(직접데이타입력!$M355=1,IF(직접데이타입력!$E355="14",직접데이타입력!$K355," ")," ")</f>
        <v xml:space="preserve"> </v>
      </c>
      <c r="P350" s="29" t="str">
        <f>IF(직접데이타입력!$M355=1,IF(직접데이타입력!$E355="15",직접데이타입력!$K355," ")," ")</f>
        <v xml:space="preserve"> </v>
      </c>
      <c r="Q350" s="29" t="str">
        <f>IF(직접데이타입력!$M355=1,IF(직접데이타입력!$E355="16",직접데이타입력!$K355," ")," ")</f>
        <v xml:space="preserve"> </v>
      </c>
      <c r="R350" s="29" t="str">
        <f>IF(직접데이타입력!$M355=1,IF(직접데이타입력!$E355="17",직접데이타입력!$K355," ")," ")</f>
        <v xml:space="preserve"> </v>
      </c>
      <c r="S350" s="29" t="str">
        <f>IF(직접데이타입력!$M355=1,IF(직접데이타입력!$E355="18",직접데이타입력!$K355," ")," ")</f>
        <v xml:space="preserve"> </v>
      </c>
      <c r="T350" s="29" t="str">
        <f>IF(직접데이타입력!$M355=1,IF(직접데이타입력!$E355="19",직접데이타입력!$K355," ")," ")</f>
        <v xml:space="preserve"> </v>
      </c>
    </row>
    <row r="351" spans="1:20" ht="11.25" customHeight="1">
      <c r="A351" s="29">
        <f t="shared" si="5"/>
        <v>350</v>
      </c>
      <c r="B351" s="29" t="str">
        <f>IF(직접데이타입력!$M356=1,IF(직접데이타입력!$E356="1",직접데이타입력!$K356," ")," ")</f>
        <v xml:space="preserve"> </v>
      </c>
      <c r="C351" s="29" t="str">
        <f>IF(직접데이타입력!$M356=1,IF(직접데이타입력!$E356="2",직접데이타입력!$K356," ")," ")</f>
        <v xml:space="preserve"> </v>
      </c>
      <c r="D351" s="29" t="str">
        <f>IF(직접데이타입력!$M356=1,IF(직접데이타입력!$E356="3",직접데이타입력!$K356," ")," ")</f>
        <v xml:space="preserve"> </v>
      </c>
      <c r="E351" s="29" t="str">
        <f>IF(직접데이타입력!$M356=1,IF(직접데이타입력!$E356="4",직접데이타입력!$K356," ")," ")</f>
        <v xml:space="preserve"> </v>
      </c>
      <c r="F351" s="29" t="str">
        <f>IF(직접데이타입력!$M356=1,IF(직접데이타입력!$E356="5",직접데이타입력!$K356," ")," ")</f>
        <v xml:space="preserve"> </v>
      </c>
      <c r="G351" s="29" t="str">
        <f>IF(직접데이타입력!$M356=1,IF(직접데이타입력!$E356="6",직접데이타입력!$K356," ")," ")</f>
        <v xml:space="preserve"> </v>
      </c>
      <c r="H351" s="29" t="str">
        <f>IF(직접데이타입력!$M356=1,IF(직접데이타입력!$E356="7",직접데이타입력!$K356," ")," ")</f>
        <v xml:space="preserve"> </v>
      </c>
      <c r="I351" s="29" t="str">
        <f>IF(직접데이타입력!$M356=1,IF(직접데이타입력!$E356="8",직접데이타입력!$K356," ")," ")</f>
        <v xml:space="preserve"> </v>
      </c>
      <c r="J351" s="29" t="str">
        <f>IF(직접데이타입력!$M356=1,IF(직접데이타입력!$E356="9",직접데이타입력!$K356," ")," ")</f>
        <v xml:space="preserve"> </v>
      </c>
      <c r="K351" s="29" t="str">
        <f>IF(직접데이타입력!$M356=1,IF(직접데이타입력!$E356="10",직접데이타입력!$K356," ")," ")</f>
        <v xml:space="preserve"> </v>
      </c>
      <c r="L351" s="29" t="str">
        <f>IF(직접데이타입력!$M356=1,IF(직접데이타입력!$E356="11",직접데이타입력!$K356," ")," ")</f>
        <v xml:space="preserve"> </v>
      </c>
      <c r="M351" s="29" t="str">
        <f>IF(직접데이타입력!$M356=1,IF(직접데이타입력!$E356="12",직접데이타입력!$K356," ")," ")</f>
        <v xml:space="preserve"> </v>
      </c>
      <c r="N351" s="29" t="str">
        <f>IF(직접데이타입력!$M356=1,IF(직접데이타입력!$E356="13",직접데이타입력!$K356," ")," ")</f>
        <v xml:space="preserve"> </v>
      </c>
      <c r="O351" s="29" t="str">
        <f>IF(직접데이타입력!$M356=1,IF(직접데이타입력!$E356="14",직접데이타입력!$K356," ")," ")</f>
        <v xml:space="preserve"> </v>
      </c>
      <c r="P351" s="29" t="str">
        <f>IF(직접데이타입력!$M356=1,IF(직접데이타입력!$E356="15",직접데이타입력!$K356," ")," ")</f>
        <v xml:space="preserve"> </v>
      </c>
      <c r="Q351" s="29" t="str">
        <f>IF(직접데이타입력!$M356=1,IF(직접데이타입력!$E356="16",직접데이타입력!$K356," ")," ")</f>
        <v xml:space="preserve"> </v>
      </c>
      <c r="R351" s="29" t="str">
        <f>IF(직접데이타입력!$M356=1,IF(직접데이타입력!$E356="17",직접데이타입력!$K356," ")," ")</f>
        <v xml:space="preserve"> </v>
      </c>
      <c r="S351" s="29" t="str">
        <f>IF(직접데이타입력!$M356=1,IF(직접데이타입력!$E356="18",직접데이타입력!$K356," ")," ")</f>
        <v xml:space="preserve"> </v>
      </c>
      <c r="T351" s="29" t="str">
        <f>IF(직접데이타입력!$M356=1,IF(직접데이타입력!$E356="19",직접데이타입력!$K356," ")," ")</f>
        <v xml:space="preserve"> </v>
      </c>
    </row>
    <row r="352" spans="1:20" ht="11.25" customHeight="1">
      <c r="A352" s="29">
        <f t="shared" si="5"/>
        <v>351</v>
      </c>
      <c r="B352" s="29" t="str">
        <f>IF(직접데이타입력!$M357=1,IF(직접데이타입력!$E357="1",직접데이타입력!$K357," ")," ")</f>
        <v xml:space="preserve"> </v>
      </c>
      <c r="C352" s="29" t="str">
        <f>IF(직접데이타입력!$M357=1,IF(직접데이타입력!$E357="2",직접데이타입력!$K357," ")," ")</f>
        <v xml:space="preserve"> </v>
      </c>
      <c r="D352" s="29" t="str">
        <f>IF(직접데이타입력!$M357=1,IF(직접데이타입력!$E357="3",직접데이타입력!$K357," ")," ")</f>
        <v xml:space="preserve"> </v>
      </c>
      <c r="E352" s="29" t="str">
        <f>IF(직접데이타입력!$M357=1,IF(직접데이타입력!$E357="4",직접데이타입력!$K357," ")," ")</f>
        <v xml:space="preserve"> </v>
      </c>
      <c r="F352" s="29" t="str">
        <f>IF(직접데이타입력!$M357=1,IF(직접데이타입력!$E357="5",직접데이타입력!$K357," ")," ")</f>
        <v xml:space="preserve"> </v>
      </c>
      <c r="G352" s="29" t="str">
        <f>IF(직접데이타입력!$M357=1,IF(직접데이타입력!$E357="6",직접데이타입력!$K357," ")," ")</f>
        <v xml:space="preserve"> </v>
      </c>
      <c r="H352" s="29" t="str">
        <f>IF(직접데이타입력!$M357=1,IF(직접데이타입력!$E357="7",직접데이타입력!$K357," ")," ")</f>
        <v xml:space="preserve"> </v>
      </c>
      <c r="I352" s="29" t="str">
        <f>IF(직접데이타입력!$M357=1,IF(직접데이타입력!$E357="8",직접데이타입력!$K357," ")," ")</f>
        <v xml:space="preserve"> </v>
      </c>
      <c r="J352" s="29" t="str">
        <f>IF(직접데이타입력!$M357=1,IF(직접데이타입력!$E357="9",직접데이타입력!$K357," ")," ")</f>
        <v xml:space="preserve"> </v>
      </c>
      <c r="K352" s="29" t="str">
        <f>IF(직접데이타입력!$M357=1,IF(직접데이타입력!$E357="10",직접데이타입력!$K357," ")," ")</f>
        <v xml:space="preserve"> </v>
      </c>
      <c r="L352" s="29" t="str">
        <f>IF(직접데이타입력!$M357=1,IF(직접데이타입력!$E357="11",직접데이타입력!$K357," ")," ")</f>
        <v xml:space="preserve"> </v>
      </c>
      <c r="M352" s="29" t="str">
        <f>IF(직접데이타입력!$M357=1,IF(직접데이타입력!$E357="12",직접데이타입력!$K357," ")," ")</f>
        <v xml:space="preserve"> </v>
      </c>
      <c r="N352" s="29" t="str">
        <f>IF(직접데이타입력!$M357=1,IF(직접데이타입력!$E357="13",직접데이타입력!$K357," ")," ")</f>
        <v xml:space="preserve"> </v>
      </c>
      <c r="O352" s="29" t="str">
        <f>IF(직접데이타입력!$M357=1,IF(직접데이타입력!$E357="14",직접데이타입력!$K357," ")," ")</f>
        <v xml:space="preserve"> </v>
      </c>
      <c r="P352" s="29" t="str">
        <f>IF(직접데이타입력!$M357=1,IF(직접데이타입력!$E357="15",직접데이타입력!$K357," ")," ")</f>
        <v xml:space="preserve"> </v>
      </c>
      <c r="Q352" s="29" t="str">
        <f>IF(직접데이타입력!$M357=1,IF(직접데이타입력!$E357="16",직접데이타입력!$K357," ")," ")</f>
        <v xml:space="preserve"> </v>
      </c>
      <c r="R352" s="29" t="str">
        <f>IF(직접데이타입력!$M357=1,IF(직접데이타입력!$E357="17",직접데이타입력!$K357," ")," ")</f>
        <v xml:space="preserve"> </v>
      </c>
      <c r="S352" s="29" t="str">
        <f>IF(직접데이타입력!$M357=1,IF(직접데이타입력!$E357="18",직접데이타입력!$K357," ")," ")</f>
        <v xml:space="preserve"> </v>
      </c>
      <c r="T352" s="29" t="str">
        <f>IF(직접데이타입력!$M357=1,IF(직접데이타입력!$E357="19",직접데이타입력!$K357," ")," ")</f>
        <v xml:space="preserve"> </v>
      </c>
    </row>
    <row r="353" spans="1:20" ht="11.25" customHeight="1">
      <c r="A353" s="29">
        <f t="shared" si="5"/>
        <v>352</v>
      </c>
      <c r="B353" s="29" t="str">
        <f>IF(직접데이타입력!$M358=1,IF(직접데이타입력!$E358="1",직접데이타입력!$K358," ")," ")</f>
        <v xml:space="preserve"> </v>
      </c>
      <c r="C353" s="29" t="str">
        <f>IF(직접데이타입력!$M358=1,IF(직접데이타입력!$E358="2",직접데이타입력!$K358," ")," ")</f>
        <v xml:space="preserve"> </v>
      </c>
      <c r="D353" s="29" t="str">
        <f>IF(직접데이타입력!$M358=1,IF(직접데이타입력!$E358="3",직접데이타입력!$K358," ")," ")</f>
        <v xml:space="preserve"> </v>
      </c>
      <c r="E353" s="29" t="str">
        <f>IF(직접데이타입력!$M358=1,IF(직접데이타입력!$E358="4",직접데이타입력!$K358," ")," ")</f>
        <v xml:space="preserve"> </v>
      </c>
      <c r="F353" s="29" t="str">
        <f>IF(직접데이타입력!$M358=1,IF(직접데이타입력!$E358="5",직접데이타입력!$K358," ")," ")</f>
        <v xml:space="preserve"> </v>
      </c>
      <c r="G353" s="29" t="str">
        <f>IF(직접데이타입력!$M358=1,IF(직접데이타입력!$E358="6",직접데이타입력!$K358," ")," ")</f>
        <v xml:space="preserve"> </v>
      </c>
      <c r="H353" s="29" t="str">
        <f>IF(직접데이타입력!$M358=1,IF(직접데이타입력!$E358="7",직접데이타입력!$K358," ")," ")</f>
        <v xml:space="preserve"> </v>
      </c>
      <c r="I353" s="29" t="str">
        <f>IF(직접데이타입력!$M358=1,IF(직접데이타입력!$E358="8",직접데이타입력!$K358," ")," ")</f>
        <v xml:space="preserve"> </v>
      </c>
      <c r="J353" s="29" t="str">
        <f>IF(직접데이타입력!$M358=1,IF(직접데이타입력!$E358="9",직접데이타입력!$K358," ")," ")</f>
        <v xml:space="preserve"> </v>
      </c>
      <c r="K353" s="29" t="str">
        <f>IF(직접데이타입력!$M358=1,IF(직접데이타입력!$E358="10",직접데이타입력!$K358," ")," ")</f>
        <v xml:space="preserve"> </v>
      </c>
      <c r="L353" s="29" t="str">
        <f>IF(직접데이타입력!$M358=1,IF(직접데이타입력!$E358="11",직접데이타입력!$K358," ")," ")</f>
        <v xml:space="preserve"> </v>
      </c>
      <c r="M353" s="29" t="str">
        <f>IF(직접데이타입력!$M358=1,IF(직접데이타입력!$E358="12",직접데이타입력!$K358," ")," ")</f>
        <v xml:space="preserve"> </v>
      </c>
      <c r="N353" s="29" t="str">
        <f>IF(직접데이타입력!$M358=1,IF(직접데이타입력!$E358="13",직접데이타입력!$K358," ")," ")</f>
        <v xml:space="preserve"> </v>
      </c>
      <c r="O353" s="29" t="str">
        <f>IF(직접데이타입력!$M358=1,IF(직접데이타입력!$E358="14",직접데이타입력!$K358," ")," ")</f>
        <v xml:space="preserve"> </v>
      </c>
      <c r="P353" s="29" t="str">
        <f>IF(직접데이타입력!$M358=1,IF(직접데이타입력!$E358="15",직접데이타입력!$K358," ")," ")</f>
        <v xml:space="preserve"> </v>
      </c>
      <c r="Q353" s="29" t="str">
        <f>IF(직접데이타입력!$M358=1,IF(직접데이타입력!$E358="16",직접데이타입력!$K358," ")," ")</f>
        <v xml:space="preserve"> </v>
      </c>
      <c r="R353" s="29" t="str">
        <f>IF(직접데이타입력!$M358=1,IF(직접데이타입력!$E358="17",직접데이타입력!$K358," ")," ")</f>
        <v xml:space="preserve"> </v>
      </c>
      <c r="S353" s="29" t="str">
        <f>IF(직접데이타입력!$M358=1,IF(직접데이타입력!$E358="18",직접데이타입력!$K358," ")," ")</f>
        <v xml:space="preserve"> </v>
      </c>
      <c r="T353" s="29" t="str">
        <f>IF(직접데이타입력!$M358=1,IF(직접데이타입력!$E358="19",직접데이타입력!$K358," ")," ")</f>
        <v xml:space="preserve"> </v>
      </c>
    </row>
    <row r="354" spans="1:20" ht="11.25" customHeight="1">
      <c r="A354" s="29">
        <f t="shared" si="5"/>
        <v>353</v>
      </c>
      <c r="B354" s="29" t="str">
        <f>IF(직접데이타입력!$M359=1,IF(직접데이타입력!$E359="1",직접데이타입력!$K359," ")," ")</f>
        <v xml:space="preserve"> </v>
      </c>
      <c r="C354" s="29" t="str">
        <f>IF(직접데이타입력!$M359=1,IF(직접데이타입력!$E359="2",직접데이타입력!$K359," ")," ")</f>
        <v xml:space="preserve"> </v>
      </c>
      <c r="D354" s="29" t="str">
        <f>IF(직접데이타입력!$M359=1,IF(직접데이타입력!$E359="3",직접데이타입력!$K359," ")," ")</f>
        <v xml:space="preserve"> </v>
      </c>
      <c r="E354" s="29" t="str">
        <f>IF(직접데이타입력!$M359=1,IF(직접데이타입력!$E359="4",직접데이타입력!$K359," ")," ")</f>
        <v xml:space="preserve"> </v>
      </c>
      <c r="F354" s="29" t="str">
        <f>IF(직접데이타입력!$M359=1,IF(직접데이타입력!$E359="5",직접데이타입력!$K359," ")," ")</f>
        <v xml:space="preserve"> </v>
      </c>
      <c r="G354" s="29" t="str">
        <f>IF(직접데이타입력!$M359=1,IF(직접데이타입력!$E359="6",직접데이타입력!$K359," ")," ")</f>
        <v xml:space="preserve"> </v>
      </c>
      <c r="H354" s="29" t="str">
        <f>IF(직접데이타입력!$M359=1,IF(직접데이타입력!$E359="7",직접데이타입력!$K359," ")," ")</f>
        <v xml:space="preserve"> </v>
      </c>
      <c r="I354" s="29" t="str">
        <f>IF(직접데이타입력!$M359=1,IF(직접데이타입력!$E359="8",직접데이타입력!$K359," ")," ")</f>
        <v xml:space="preserve"> </v>
      </c>
      <c r="J354" s="29" t="str">
        <f>IF(직접데이타입력!$M359=1,IF(직접데이타입력!$E359="9",직접데이타입력!$K359," ")," ")</f>
        <v xml:space="preserve"> </v>
      </c>
      <c r="K354" s="29" t="str">
        <f>IF(직접데이타입력!$M359=1,IF(직접데이타입력!$E359="10",직접데이타입력!$K359," ")," ")</f>
        <v xml:space="preserve"> </v>
      </c>
      <c r="L354" s="29" t="str">
        <f>IF(직접데이타입력!$M359=1,IF(직접데이타입력!$E359="11",직접데이타입력!$K359," ")," ")</f>
        <v xml:space="preserve"> </v>
      </c>
      <c r="M354" s="29" t="str">
        <f>IF(직접데이타입력!$M359=1,IF(직접데이타입력!$E359="12",직접데이타입력!$K359," ")," ")</f>
        <v xml:space="preserve"> </v>
      </c>
      <c r="N354" s="29" t="str">
        <f>IF(직접데이타입력!$M359=1,IF(직접데이타입력!$E359="13",직접데이타입력!$K359," ")," ")</f>
        <v xml:space="preserve"> </v>
      </c>
      <c r="O354" s="29" t="str">
        <f>IF(직접데이타입력!$M359=1,IF(직접데이타입력!$E359="14",직접데이타입력!$K359," ")," ")</f>
        <v xml:space="preserve"> </v>
      </c>
      <c r="P354" s="29" t="str">
        <f>IF(직접데이타입력!$M359=1,IF(직접데이타입력!$E359="15",직접데이타입력!$K359," ")," ")</f>
        <v xml:space="preserve"> </v>
      </c>
      <c r="Q354" s="29" t="str">
        <f>IF(직접데이타입력!$M359=1,IF(직접데이타입력!$E359="16",직접데이타입력!$K359," ")," ")</f>
        <v xml:space="preserve"> </v>
      </c>
      <c r="R354" s="29" t="str">
        <f>IF(직접데이타입력!$M359=1,IF(직접데이타입력!$E359="17",직접데이타입력!$K359," ")," ")</f>
        <v xml:space="preserve"> </v>
      </c>
      <c r="S354" s="29" t="str">
        <f>IF(직접데이타입력!$M359=1,IF(직접데이타입력!$E359="18",직접데이타입력!$K359," ")," ")</f>
        <v xml:space="preserve"> </v>
      </c>
      <c r="T354" s="29" t="str">
        <f>IF(직접데이타입력!$M359=1,IF(직접데이타입력!$E359="19",직접데이타입력!$K359," ")," ")</f>
        <v xml:space="preserve"> </v>
      </c>
    </row>
    <row r="355" spans="1:20" ht="11.25" customHeight="1">
      <c r="A355" s="29">
        <f t="shared" si="5"/>
        <v>354</v>
      </c>
      <c r="B355" s="29" t="str">
        <f>IF(직접데이타입력!$M360=1,IF(직접데이타입력!$E360="1",직접데이타입력!$K360," ")," ")</f>
        <v xml:space="preserve"> </v>
      </c>
      <c r="C355" s="29" t="str">
        <f>IF(직접데이타입력!$M360=1,IF(직접데이타입력!$E360="2",직접데이타입력!$K360," ")," ")</f>
        <v xml:space="preserve"> </v>
      </c>
      <c r="D355" s="29" t="str">
        <f>IF(직접데이타입력!$M360=1,IF(직접데이타입력!$E360="3",직접데이타입력!$K360," ")," ")</f>
        <v xml:space="preserve"> </v>
      </c>
      <c r="E355" s="29" t="str">
        <f>IF(직접데이타입력!$M360=1,IF(직접데이타입력!$E360="4",직접데이타입력!$K360," ")," ")</f>
        <v xml:space="preserve"> </v>
      </c>
      <c r="F355" s="29" t="str">
        <f>IF(직접데이타입력!$M360=1,IF(직접데이타입력!$E360="5",직접데이타입력!$K360," ")," ")</f>
        <v xml:space="preserve"> </v>
      </c>
      <c r="G355" s="29" t="str">
        <f>IF(직접데이타입력!$M360=1,IF(직접데이타입력!$E360="6",직접데이타입력!$K360," ")," ")</f>
        <v xml:space="preserve"> </v>
      </c>
      <c r="H355" s="29" t="str">
        <f>IF(직접데이타입력!$M360=1,IF(직접데이타입력!$E360="7",직접데이타입력!$K360," ")," ")</f>
        <v xml:space="preserve"> </v>
      </c>
      <c r="I355" s="29" t="str">
        <f>IF(직접데이타입력!$M360=1,IF(직접데이타입력!$E360="8",직접데이타입력!$K360," ")," ")</f>
        <v xml:space="preserve"> </v>
      </c>
      <c r="J355" s="29" t="str">
        <f>IF(직접데이타입력!$M360=1,IF(직접데이타입력!$E360="9",직접데이타입력!$K360," ")," ")</f>
        <v xml:space="preserve"> </v>
      </c>
      <c r="K355" s="29" t="str">
        <f>IF(직접데이타입력!$M360=1,IF(직접데이타입력!$E360="10",직접데이타입력!$K360," ")," ")</f>
        <v xml:space="preserve"> </v>
      </c>
      <c r="L355" s="29" t="str">
        <f>IF(직접데이타입력!$M360=1,IF(직접데이타입력!$E360="11",직접데이타입력!$K360," ")," ")</f>
        <v xml:space="preserve"> </v>
      </c>
      <c r="M355" s="29" t="str">
        <f>IF(직접데이타입력!$M360=1,IF(직접데이타입력!$E360="12",직접데이타입력!$K360," ")," ")</f>
        <v xml:space="preserve"> </v>
      </c>
      <c r="N355" s="29" t="str">
        <f>IF(직접데이타입력!$M360=1,IF(직접데이타입력!$E360="13",직접데이타입력!$K360," ")," ")</f>
        <v xml:space="preserve"> </v>
      </c>
      <c r="O355" s="29" t="str">
        <f>IF(직접데이타입력!$M360=1,IF(직접데이타입력!$E360="14",직접데이타입력!$K360," ")," ")</f>
        <v xml:space="preserve"> </v>
      </c>
      <c r="P355" s="29" t="str">
        <f>IF(직접데이타입력!$M360=1,IF(직접데이타입력!$E360="15",직접데이타입력!$K360," ")," ")</f>
        <v xml:space="preserve"> </v>
      </c>
      <c r="Q355" s="29" t="str">
        <f>IF(직접데이타입력!$M360=1,IF(직접데이타입력!$E360="16",직접데이타입력!$K360," ")," ")</f>
        <v xml:space="preserve"> </v>
      </c>
      <c r="R355" s="29" t="str">
        <f>IF(직접데이타입력!$M360=1,IF(직접데이타입력!$E360="17",직접데이타입력!$K360," ")," ")</f>
        <v xml:space="preserve"> </v>
      </c>
      <c r="S355" s="29" t="str">
        <f>IF(직접데이타입력!$M360=1,IF(직접데이타입력!$E360="18",직접데이타입력!$K360," ")," ")</f>
        <v xml:space="preserve"> </v>
      </c>
      <c r="T355" s="29" t="str">
        <f>IF(직접데이타입력!$M360=1,IF(직접데이타입력!$E360="19",직접데이타입력!$K360," ")," ")</f>
        <v xml:space="preserve"> </v>
      </c>
    </row>
    <row r="356" spans="1:20" ht="11.25" customHeight="1">
      <c r="A356" s="29">
        <f t="shared" si="5"/>
        <v>355</v>
      </c>
      <c r="B356" s="29" t="str">
        <f>IF(직접데이타입력!$M361=1,IF(직접데이타입력!$E361="1",직접데이타입력!$K361," ")," ")</f>
        <v xml:space="preserve"> </v>
      </c>
      <c r="C356" s="29" t="str">
        <f>IF(직접데이타입력!$M361=1,IF(직접데이타입력!$E361="2",직접데이타입력!$K361," ")," ")</f>
        <v xml:space="preserve"> </v>
      </c>
      <c r="D356" s="29" t="str">
        <f>IF(직접데이타입력!$M361=1,IF(직접데이타입력!$E361="3",직접데이타입력!$K361," ")," ")</f>
        <v xml:space="preserve"> </v>
      </c>
      <c r="E356" s="29" t="str">
        <f>IF(직접데이타입력!$M361=1,IF(직접데이타입력!$E361="4",직접데이타입력!$K361," ")," ")</f>
        <v xml:space="preserve"> </v>
      </c>
      <c r="F356" s="29" t="str">
        <f>IF(직접데이타입력!$M361=1,IF(직접데이타입력!$E361="5",직접데이타입력!$K361," ")," ")</f>
        <v xml:space="preserve"> </v>
      </c>
      <c r="G356" s="29" t="str">
        <f>IF(직접데이타입력!$M361=1,IF(직접데이타입력!$E361="6",직접데이타입력!$K361," ")," ")</f>
        <v xml:space="preserve"> </v>
      </c>
      <c r="H356" s="29" t="str">
        <f>IF(직접데이타입력!$M361=1,IF(직접데이타입력!$E361="7",직접데이타입력!$K361," ")," ")</f>
        <v xml:space="preserve"> </v>
      </c>
      <c r="I356" s="29" t="str">
        <f>IF(직접데이타입력!$M361=1,IF(직접데이타입력!$E361="8",직접데이타입력!$K361," ")," ")</f>
        <v xml:space="preserve"> </v>
      </c>
      <c r="J356" s="29" t="str">
        <f>IF(직접데이타입력!$M361=1,IF(직접데이타입력!$E361="9",직접데이타입력!$K361," ")," ")</f>
        <v xml:space="preserve"> </v>
      </c>
      <c r="K356" s="29" t="str">
        <f>IF(직접데이타입력!$M361=1,IF(직접데이타입력!$E361="10",직접데이타입력!$K361," ")," ")</f>
        <v xml:space="preserve"> </v>
      </c>
      <c r="L356" s="29" t="str">
        <f>IF(직접데이타입력!$M361=1,IF(직접데이타입력!$E361="11",직접데이타입력!$K361," ")," ")</f>
        <v xml:space="preserve"> </v>
      </c>
      <c r="M356" s="29" t="str">
        <f>IF(직접데이타입력!$M361=1,IF(직접데이타입력!$E361="12",직접데이타입력!$K361," ")," ")</f>
        <v xml:space="preserve"> </v>
      </c>
      <c r="N356" s="29" t="str">
        <f>IF(직접데이타입력!$M361=1,IF(직접데이타입력!$E361="13",직접데이타입력!$K361," ")," ")</f>
        <v xml:space="preserve"> </v>
      </c>
      <c r="O356" s="29" t="str">
        <f>IF(직접데이타입력!$M361=1,IF(직접데이타입력!$E361="14",직접데이타입력!$K361," ")," ")</f>
        <v xml:space="preserve"> </v>
      </c>
      <c r="P356" s="29" t="str">
        <f>IF(직접데이타입력!$M361=1,IF(직접데이타입력!$E361="15",직접데이타입력!$K361," ")," ")</f>
        <v xml:space="preserve"> </v>
      </c>
      <c r="Q356" s="29" t="str">
        <f>IF(직접데이타입력!$M361=1,IF(직접데이타입력!$E361="16",직접데이타입력!$K361," ")," ")</f>
        <v xml:space="preserve"> </v>
      </c>
      <c r="R356" s="29" t="str">
        <f>IF(직접데이타입력!$M361=1,IF(직접데이타입력!$E361="17",직접데이타입력!$K361," ")," ")</f>
        <v xml:space="preserve"> </v>
      </c>
      <c r="S356" s="29" t="str">
        <f>IF(직접데이타입력!$M361=1,IF(직접데이타입력!$E361="18",직접데이타입력!$K361," ")," ")</f>
        <v xml:space="preserve"> </v>
      </c>
      <c r="T356" s="29" t="str">
        <f>IF(직접데이타입력!$M361=1,IF(직접데이타입력!$E361="19",직접데이타입력!$K361," ")," ")</f>
        <v xml:space="preserve"> </v>
      </c>
    </row>
    <row r="357" spans="1:20" ht="11.25" customHeight="1">
      <c r="A357" s="29">
        <f t="shared" si="5"/>
        <v>356</v>
      </c>
      <c r="B357" s="29" t="str">
        <f>IF(직접데이타입력!$M362=1,IF(직접데이타입력!$E362="1",직접데이타입력!$K362," ")," ")</f>
        <v xml:space="preserve"> </v>
      </c>
      <c r="C357" s="29" t="str">
        <f>IF(직접데이타입력!$M362=1,IF(직접데이타입력!$E362="2",직접데이타입력!$K362," ")," ")</f>
        <v xml:space="preserve"> </v>
      </c>
      <c r="D357" s="29" t="str">
        <f>IF(직접데이타입력!$M362=1,IF(직접데이타입력!$E362="3",직접데이타입력!$K362," ")," ")</f>
        <v xml:space="preserve"> </v>
      </c>
      <c r="E357" s="29" t="str">
        <f>IF(직접데이타입력!$M362=1,IF(직접데이타입력!$E362="4",직접데이타입력!$K362," ")," ")</f>
        <v xml:space="preserve"> </v>
      </c>
      <c r="F357" s="29" t="str">
        <f>IF(직접데이타입력!$M362=1,IF(직접데이타입력!$E362="5",직접데이타입력!$K362," ")," ")</f>
        <v xml:space="preserve"> </v>
      </c>
      <c r="G357" s="29" t="str">
        <f>IF(직접데이타입력!$M362=1,IF(직접데이타입력!$E362="6",직접데이타입력!$K362," ")," ")</f>
        <v xml:space="preserve"> </v>
      </c>
      <c r="H357" s="29" t="str">
        <f>IF(직접데이타입력!$M362=1,IF(직접데이타입력!$E362="7",직접데이타입력!$K362," ")," ")</f>
        <v xml:space="preserve"> </v>
      </c>
      <c r="I357" s="29" t="str">
        <f>IF(직접데이타입력!$M362=1,IF(직접데이타입력!$E362="8",직접데이타입력!$K362," ")," ")</f>
        <v xml:space="preserve"> </v>
      </c>
      <c r="J357" s="29" t="str">
        <f>IF(직접데이타입력!$M362=1,IF(직접데이타입력!$E362="9",직접데이타입력!$K362," ")," ")</f>
        <v xml:space="preserve"> </v>
      </c>
      <c r="K357" s="29" t="str">
        <f>IF(직접데이타입력!$M362=1,IF(직접데이타입력!$E362="10",직접데이타입력!$K362," ")," ")</f>
        <v xml:space="preserve"> </v>
      </c>
      <c r="L357" s="29" t="str">
        <f>IF(직접데이타입력!$M362=1,IF(직접데이타입력!$E362="11",직접데이타입력!$K362," ")," ")</f>
        <v xml:space="preserve"> </v>
      </c>
      <c r="M357" s="29" t="str">
        <f>IF(직접데이타입력!$M362=1,IF(직접데이타입력!$E362="12",직접데이타입력!$K362," ")," ")</f>
        <v xml:space="preserve"> </v>
      </c>
      <c r="N357" s="29" t="str">
        <f>IF(직접데이타입력!$M362=1,IF(직접데이타입력!$E362="13",직접데이타입력!$K362," ")," ")</f>
        <v xml:space="preserve"> </v>
      </c>
      <c r="O357" s="29" t="str">
        <f>IF(직접데이타입력!$M362=1,IF(직접데이타입력!$E362="14",직접데이타입력!$K362," ")," ")</f>
        <v xml:space="preserve"> </v>
      </c>
      <c r="P357" s="29" t="str">
        <f>IF(직접데이타입력!$M362=1,IF(직접데이타입력!$E362="15",직접데이타입력!$K362," ")," ")</f>
        <v xml:space="preserve"> </v>
      </c>
      <c r="Q357" s="29" t="str">
        <f>IF(직접데이타입력!$M362=1,IF(직접데이타입력!$E362="16",직접데이타입력!$K362," ")," ")</f>
        <v xml:space="preserve"> </v>
      </c>
      <c r="R357" s="29" t="str">
        <f>IF(직접데이타입력!$M362=1,IF(직접데이타입력!$E362="17",직접데이타입력!$K362," ")," ")</f>
        <v xml:space="preserve"> </v>
      </c>
      <c r="S357" s="29" t="str">
        <f>IF(직접데이타입력!$M362=1,IF(직접데이타입력!$E362="18",직접데이타입력!$K362," ")," ")</f>
        <v xml:space="preserve"> </v>
      </c>
      <c r="T357" s="29" t="str">
        <f>IF(직접데이타입력!$M362=1,IF(직접데이타입력!$E362="19",직접데이타입력!$K362," ")," ")</f>
        <v xml:space="preserve"> </v>
      </c>
    </row>
    <row r="358" spans="1:20" ht="11.25" customHeight="1">
      <c r="A358" s="29">
        <f t="shared" si="5"/>
        <v>357</v>
      </c>
      <c r="B358" s="29" t="str">
        <f>IF(직접데이타입력!$M363=1,IF(직접데이타입력!$E363="1",직접데이타입력!$K363," ")," ")</f>
        <v xml:space="preserve"> </v>
      </c>
      <c r="C358" s="29" t="str">
        <f>IF(직접데이타입력!$M363=1,IF(직접데이타입력!$E363="2",직접데이타입력!$K363," ")," ")</f>
        <v xml:space="preserve"> </v>
      </c>
      <c r="D358" s="29" t="str">
        <f>IF(직접데이타입력!$M363=1,IF(직접데이타입력!$E363="3",직접데이타입력!$K363," ")," ")</f>
        <v xml:space="preserve"> </v>
      </c>
      <c r="E358" s="29" t="str">
        <f>IF(직접데이타입력!$M363=1,IF(직접데이타입력!$E363="4",직접데이타입력!$K363," ")," ")</f>
        <v xml:space="preserve"> </v>
      </c>
      <c r="F358" s="29" t="str">
        <f>IF(직접데이타입력!$M363=1,IF(직접데이타입력!$E363="5",직접데이타입력!$K363," ")," ")</f>
        <v xml:space="preserve"> </v>
      </c>
      <c r="G358" s="29" t="str">
        <f>IF(직접데이타입력!$M363=1,IF(직접데이타입력!$E363="6",직접데이타입력!$K363," ")," ")</f>
        <v xml:space="preserve"> </v>
      </c>
      <c r="H358" s="29" t="str">
        <f>IF(직접데이타입력!$M363=1,IF(직접데이타입력!$E363="7",직접데이타입력!$K363," ")," ")</f>
        <v xml:space="preserve"> </v>
      </c>
      <c r="I358" s="29" t="str">
        <f>IF(직접데이타입력!$M363=1,IF(직접데이타입력!$E363="8",직접데이타입력!$K363," ")," ")</f>
        <v xml:space="preserve"> </v>
      </c>
      <c r="J358" s="29" t="str">
        <f>IF(직접데이타입력!$M363=1,IF(직접데이타입력!$E363="9",직접데이타입력!$K363," ")," ")</f>
        <v xml:space="preserve"> </v>
      </c>
      <c r="K358" s="29" t="str">
        <f>IF(직접데이타입력!$M363=1,IF(직접데이타입력!$E363="10",직접데이타입력!$K363," ")," ")</f>
        <v xml:space="preserve"> </v>
      </c>
      <c r="L358" s="29" t="str">
        <f>IF(직접데이타입력!$M363=1,IF(직접데이타입력!$E363="11",직접데이타입력!$K363," ")," ")</f>
        <v xml:space="preserve"> </v>
      </c>
      <c r="M358" s="29" t="str">
        <f>IF(직접데이타입력!$M363=1,IF(직접데이타입력!$E363="12",직접데이타입력!$K363," ")," ")</f>
        <v xml:space="preserve"> </v>
      </c>
      <c r="N358" s="29" t="str">
        <f>IF(직접데이타입력!$M363=1,IF(직접데이타입력!$E363="13",직접데이타입력!$K363," ")," ")</f>
        <v xml:space="preserve"> </v>
      </c>
      <c r="O358" s="29" t="str">
        <f>IF(직접데이타입력!$M363=1,IF(직접데이타입력!$E363="14",직접데이타입력!$K363," ")," ")</f>
        <v xml:space="preserve"> </v>
      </c>
      <c r="P358" s="29" t="str">
        <f>IF(직접데이타입력!$M363=1,IF(직접데이타입력!$E363="15",직접데이타입력!$K363," ")," ")</f>
        <v xml:space="preserve"> </v>
      </c>
      <c r="Q358" s="29" t="str">
        <f>IF(직접데이타입력!$M363=1,IF(직접데이타입력!$E363="16",직접데이타입력!$K363," ")," ")</f>
        <v xml:space="preserve"> </v>
      </c>
      <c r="R358" s="29" t="str">
        <f>IF(직접데이타입력!$M363=1,IF(직접데이타입력!$E363="17",직접데이타입력!$K363," ")," ")</f>
        <v xml:space="preserve"> </v>
      </c>
      <c r="S358" s="29" t="str">
        <f>IF(직접데이타입력!$M363=1,IF(직접데이타입력!$E363="18",직접데이타입력!$K363," ")," ")</f>
        <v xml:space="preserve"> </v>
      </c>
      <c r="T358" s="29" t="str">
        <f>IF(직접데이타입력!$M363=1,IF(직접데이타입력!$E363="19",직접데이타입력!$K363," ")," ")</f>
        <v xml:space="preserve"> </v>
      </c>
    </row>
    <row r="359" spans="1:20" ht="11.25" customHeight="1">
      <c r="A359" s="29">
        <f t="shared" si="5"/>
        <v>358</v>
      </c>
      <c r="B359" s="29" t="str">
        <f>IF(직접데이타입력!$M364=1,IF(직접데이타입력!$E364="1",직접데이타입력!$K364," ")," ")</f>
        <v xml:space="preserve"> </v>
      </c>
      <c r="C359" s="29" t="str">
        <f>IF(직접데이타입력!$M364=1,IF(직접데이타입력!$E364="2",직접데이타입력!$K364," ")," ")</f>
        <v xml:space="preserve"> </v>
      </c>
      <c r="D359" s="29" t="str">
        <f>IF(직접데이타입력!$M364=1,IF(직접데이타입력!$E364="3",직접데이타입력!$K364," ")," ")</f>
        <v xml:space="preserve"> </v>
      </c>
      <c r="E359" s="29" t="str">
        <f>IF(직접데이타입력!$M364=1,IF(직접데이타입력!$E364="4",직접데이타입력!$K364," ")," ")</f>
        <v xml:space="preserve"> </v>
      </c>
      <c r="F359" s="29" t="str">
        <f>IF(직접데이타입력!$M364=1,IF(직접데이타입력!$E364="5",직접데이타입력!$K364," ")," ")</f>
        <v xml:space="preserve"> </v>
      </c>
      <c r="G359" s="29" t="str">
        <f>IF(직접데이타입력!$M364=1,IF(직접데이타입력!$E364="6",직접데이타입력!$K364," ")," ")</f>
        <v xml:space="preserve"> </v>
      </c>
      <c r="H359" s="29" t="str">
        <f>IF(직접데이타입력!$M364=1,IF(직접데이타입력!$E364="7",직접데이타입력!$K364," ")," ")</f>
        <v xml:space="preserve"> </v>
      </c>
      <c r="I359" s="29" t="str">
        <f>IF(직접데이타입력!$M364=1,IF(직접데이타입력!$E364="8",직접데이타입력!$K364," ")," ")</f>
        <v xml:space="preserve"> </v>
      </c>
      <c r="J359" s="29" t="str">
        <f>IF(직접데이타입력!$M364=1,IF(직접데이타입력!$E364="9",직접데이타입력!$K364," ")," ")</f>
        <v xml:space="preserve"> </v>
      </c>
      <c r="K359" s="29" t="str">
        <f>IF(직접데이타입력!$M364=1,IF(직접데이타입력!$E364="10",직접데이타입력!$K364," ")," ")</f>
        <v xml:space="preserve"> </v>
      </c>
      <c r="L359" s="29" t="str">
        <f>IF(직접데이타입력!$M364=1,IF(직접데이타입력!$E364="11",직접데이타입력!$K364," ")," ")</f>
        <v xml:space="preserve"> </v>
      </c>
      <c r="M359" s="29" t="str">
        <f>IF(직접데이타입력!$M364=1,IF(직접데이타입력!$E364="12",직접데이타입력!$K364," ")," ")</f>
        <v xml:space="preserve"> </v>
      </c>
      <c r="N359" s="29" t="str">
        <f>IF(직접데이타입력!$M364=1,IF(직접데이타입력!$E364="13",직접데이타입력!$K364," ")," ")</f>
        <v xml:space="preserve"> </v>
      </c>
      <c r="O359" s="29" t="str">
        <f>IF(직접데이타입력!$M364=1,IF(직접데이타입력!$E364="14",직접데이타입력!$K364," ")," ")</f>
        <v xml:space="preserve"> </v>
      </c>
      <c r="P359" s="29" t="str">
        <f>IF(직접데이타입력!$M364=1,IF(직접데이타입력!$E364="15",직접데이타입력!$K364," ")," ")</f>
        <v xml:space="preserve"> </v>
      </c>
      <c r="Q359" s="29" t="str">
        <f>IF(직접데이타입력!$M364=1,IF(직접데이타입력!$E364="16",직접데이타입력!$K364," ")," ")</f>
        <v xml:space="preserve"> </v>
      </c>
      <c r="R359" s="29" t="str">
        <f>IF(직접데이타입력!$M364=1,IF(직접데이타입력!$E364="17",직접데이타입력!$K364," ")," ")</f>
        <v xml:space="preserve"> </v>
      </c>
      <c r="S359" s="29" t="str">
        <f>IF(직접데이타입력!$M364=1,IF(직접데이타입력!$E364="18",직접데이타입력!$K364," ")," ")</f>
        <v xml:space="preserve"> </v>
      </c>
      <c r="T359" s="29" t="str">
        <f>IF(직접데이타입력!$M364=1,IF(직접데이타입력!$E364="19",직접데이타입력!$K364," ")," ")</f>
        <v xml:space="preserve"> </v>
      </c>
    </row>
    <row r="360" spans="1:20" ht="11.25" customHeight="1">
      <c r="A360" s="29">
        <f t="shared" si="5"/>
        <v>359</v>
      </c>
      <c r="B360" s="29" t="str">
        <f>IF(직접데이타입력!$M365=1,IF(직접데이타입력!$E365="1",직접데이타입력!$K365," ")," ")</f>
        <v xml:space="preserve"> </v>
      </c>
      <c r="C360" s="29" t="str">
        <f>IF(직접데이타입력!$M365=1,IF(직접데이타입력!$E365="2",직접데이타입력!$K365," ")," ")</f>
        <v xml:space="preserve"> </v>
      </c>
      <c r="D360" s="29" t="str">
        <f>IF(직접데이타입력!$M365=1,IF(직접데이타입력!$E365="3",직접데이타입력!$K365," ")," ")</f>
        <v xml:space="preserve"> </v>
      </c>
      <c r="E360" s="29" t="str">
        <f>IF(직접데이타입력!$M365=1,IF(직접데이타입력!$E365="4",직접데이타입력!$K365," ")," ")</f>
        <v xml:space="preserve"> </v>
      </c>
      <c r="F360" s="29" t="str">
        <f>IF(직접데이타입력!$M365=1,IF(직접데이타입력!$E365="5",직접데이타입력!$K365," ")," ")</f>
        <v xml:space="preserve"> </v>
      </c>
      <c r="G360" s="29" t="str">
        <f>IF(직접데이타입력!$M365=1,IF(직접데이타입력!$E365="6",직접데이타입력!$K365," ")," ")</f>
        <v xml:space="preserve"> </v>
      </c>
      <c r="H360" s="29" t="str">
        <f>IF(직접데이타입력!$M365=1,IF(직접데이타입력!$E365="7",직접데이타입력!$K365," ")," ")</f>
        <v xml:space="preserve"> </v>
      </c>
      <c r="I360" s="29" t="str">
        <f>IF(직접데이타입력!$M365=1,IF(직접데이타입력!$E365="8",직접데이타입력!$K365," ")," ")</f>
        <v xml:space="preserve"> </v>
      </c>
      <c r="J360" s="29" t="str">
        <f>IF(직접데이타입력!$M365=1,IF(직접데이타입력!$E365="9",직접데이타입력!$K365," ")," ")</f>
        <v xml:space="preserve"> </v>
      </c>
      <c r="K360" s="29" t="str">
        <f>IF(직접데이타입력!$M365=1,IF(직접데이타입력!$E365="10",직접데이타입력!$K365," ")," ")</f>
        <v xml:space="preserve"> </v>
      </c>
      <c r="L360" s="29" t="str">
        <f>IF(직접데이타입력!$M365=1,IF(직접데이타입력!$E365="11",직접데이타입력!$K365," ")," ")</f>
        <v xml:space="preserve"> </v>
      </c>
      <c r="M360" s="29" t="str">
        <f>IF(직접데이타입력!$M365=1,IF(직접데이타입력!$E365="12",직접데이타입력!$K365," ")," ")</f>
        <v xml:space="preserve"> </v>
      </c>
      <c r="N360" s="29" t="str">
        <f>IF(직접데이타입력!$M365=1,IF(직접데이타입력!$E365="13",직접데이타입력!$K365," ")," ")</f>
        <v xml:space="preserve"> </v>
      </c>
      <c r="O360" s="29" t="str">
        <f>IF(직접데이타입력!$M365=1,IF(직접데이타입력!$E365="14",직접데이타입력!$K365," ")," ")</f>
        <v xml:space="preserve"> </v>
      </c>
      <c r="P360" s="29" t="str">
        <f>IF(직접데이타입력!$M365=1,IF(직접데이타입력!$E365="15",직접데이타입력!$K365," ")," ")</f>
        <v xml:space="preserve"> </v>
      </c>
      <c r="Q360" s="29" t="str">
        <f>IF(직접데이타입력!$M365=1,IF(직접데이타입력!$E365="16",직접데이타입력!$K365," ")," ")</f>
        <v xml:space="preserve"> </v>
      </c>
      <c r="R360" s="29" t="str">
        <f>IF(직접데이타입력!$M365=1,IF(직접데이타입력!$E365="17",직접데이타입력!$K365," ")," ")</f>
        <v xml:space="preserve"> </v>
      </c>
      <c r="S360" s="29" t="str">
        <f>IF(직접데이타입력!$M365=1,IF(직접데이타입력!$E365="18",직접데이타입력!$K365," ")," ")</f>
        <v xml:space="preserve"> </v>
      </c>
      <c r="T360" s="29" t="str">
        <f>IF(직접데이타입력!$M365=1,IF(직접데이타입력!$E365="19",직접데이타입력!$K365," ")," ")</f>
        <v xml:space="preserve"> </v>
      </c>
    </row>
    <row r="361" spans="1:20" ht="11.25" customHeight="1">
      <c r="A361" s="29">
        <f t="shared" si="5"/>
        <v>360</v>
      </c>
      <c r="B361" s="29" t="str">
        <f>IF(직접데이타입력!$M366=1,IF(직접데이타입력!$E366="1",직접데이타입력!$K366," ")," ")</f>
        <v xml:space="preserve"> </v>
      </c>
      <c r="C361" s="29" t="str">
        <f>IF(직접데이타입력!$M366=1,IF(직접데이타입력!$E366="2",직접데이타입력!$K366," ")," ")</f>
        <v xml:space="preserve"> </v>
      </c>
      <c r="D361" s="29" t="str">
        <f>IF(직접데이타입력!$M366=1,IF(직접데이타입력!$E366="3",직접데이타입력!$K366," ")," ")</f>
        <v xml:space="preserve"> </v>
      </c>
      <c r="E361" s="29" t="str">
        <f>IF(직접데이타입력!$M366=1,IF(직접데이타입력!$E366="4",직접데이타입력!$K366," ")," ")</f>
        <v xml:space="preserve"> </v>
      </c>
      <c r="F361" s="29" t="str">
        <f>IF(직접데이타입력!$M366=1,IF(직접데이타입력!$E366="5",직접데이타입력!$K366," ")," ")</f>
        <v xml:space="preserve"> </v>
      </c>
      <c r="G361" s="29" t="str">
        <f>IF(직접데이타입력!$M366=1,IF(직접데이타입력!$E366="6",직접데이타입력!$K366," ")," ")</f>
        <v xml:space="preserve"> </v>
      </c>
      <c r="H361" s="29" t="str">
        <f>IF(직접데이타입력!$M366=1,IF(직접데이타입력!$E366="7",직접데이타입력!$K366," ")," ")</f>
        <v xml:space="preserve"> </v>
      </c>
      <c r="I361" s="29" t="str">
        <f>IF(직접데이타입력!$M366=1,IF(직접데이타입력!$E366="8",직접데이타입력!$K366," ")," ")</f>
        <v xml:space="preserve"> </v>
      </c>
      <c r="J361" s="29" t="str">
        <f>IF(직접데이타입력!$M366=1,IF(직접데이타입력!$E366="9",직접데이타입력!$K366," ")," ")</f>
        <v xml:space="preserve"> </v>
      </c>
      <c r="K361" s="29" t="str">
        <f>IF(직접데이타입력!$M366=1,IF(직접데이타입력!$E366="10",직접데이타입력!$K366," ")," ")</f>
        <v xml:space="preserve"> </v>
      </c>
      <c r="L361" s="29" t="str">
        <f>IF(직접데이타입력!$M366=1,IF(직접데이타입력!$E366="11",직접데이타입력!$K366," ")," ")</f>
        <v xml:space="preserve"> </v>
      </c>
      <c r="M361" s="29" t="str">
        <f>IF(직접데이타입력!$M366=1,IF(직접데이타입력!$E366="12",직접데이타입력!$K366," ")," ")</f>
        <v xml:space="preserve"> </v>
      </c>
      <c r="N361" s="29" t="str">
        <f>IF(직접데이타입력!$M366=1,IF(직접데이타입력!$E366="13",직접데이타입력!$K366," ")," ")</f>
        <v xml:space="preserve"> </v>
      </c>
      <c r="O361" s="29" t="str">
        <f>IF(직접데이타입력!$M366=1,IF(직접데이타입력!$E366="14",직접데이타입력!$K366," ")," ")</f>
        <v xml:space="preserve"> </v>
      </c>
      <c r="P361" s="29" t="str">
        <f>IF(직접데이타입력!$M366=1,IF(직접데이타입력!$E366="15",직접데이타입력!$K366," ")," ")</f>
        <v xml:space="preserve"> </v>
      </c>
      <c r="Q361" s="29" t="str">
        <f>IF(직접데이타입력!$M366=1,IF(직접데이타입력!$E366="16",직접데이타입력!$K366," ")," ")</f>
        <v xml:space="preserve"> </v>
      </c>
      <c r="R361" s="29" t="str">
        <f>IF(직접데이타입력!$M366=1,IF(직접데이타입력!$E366="17",직접데이타입력!$K366," ")," ")</f>
        <v xml:space="preserve"> </v>
      </c>
      <c r="S361" s="29" t="str">
        <f>IF(직접데이타입력!$M366=1,IF(직접데이타입력!$E366="18",직접데이타입력!$K366," ")," ")</f>
        <v xml:space="preserve"> </v>
      </c>
      <c r="T361" s="29" t="str">
        <f>IF(직접데이타입력!$M366=1,IF(직접데이타입력!$E366="19",직접데이타입력!$K366," ")," ")</f>
        <v xml:space="preserve"> </v>
      </c>
    </row>
    <row r="362" spans="1:20" ht="11.25" customHeight="1">
      <c r="A362" s="29">
        <f t="shared" si="5"/>
        <v>361</v>
      </c>
      <c r="B362" s="29" t="str">
        <f>IF(직접데이타입력!$M367=1,IF(직접데이타입력!$E367="1",직접데이타입력!$K367," ")," ")</f>
        <v xml:space="preserve"> </v>
      </c>
      <c r="C362" s="29" t="str">
        <f>IF(직접데이타입력!$M367=1,IF(직접데이타입력!$E367="2",직접데이타입력!$K367," ")," ")</f>
        <v xml:space="preserve"> </v>
      </c>
      <c r="D362" s="29" t="str">
        <f>IF(직접데이타입력!$M367=1,IF(직접데이타입력!$E367="3",직접데이타입력!$K367," ")," ")</f>
        <v xml:space="preserve"> </v>
      </c>
      <c r="E362" s="29" t="str">
        <f>IF(직접데이타입력!$M367=1,IF(직접데이타입력!$E367="4",직접데이타입력!$K367," ")," ")</f>
        <v xml:space="preserve"> </v>
      </c>
      <c r="F362" s="29" t="str">
        <f>IF(직접데이타입력!$M367=1,IF(직접데이타입력!$E367="5",직접데이타입력!$K367," ")," ")</f>
        <v xml:space="preserve"> </v>
      </c>
      <c r="G362" s="29" t="str">
        <f>IF(직접데이타입력!$M367=1,IF(직접데이타입력!$E367="6",직접데이타입력!$K367," ")," ")</f>
        <v xml:space="preserve"> </v>
      </c>
      <c r="H362" s="29" t="str">
        <f>IF(직접데이타입력!$M367=1,IF(직접데이타입력!$E367="7",직접데이타입력!$K367," ")," ")</f>
        <v xml:space="preserve"> </v>
      </c>
      <c r="I362" s="29" t="str">
        <f>IF(직접데이타입력!$M367=1,IF(직접데이타입력!$E367="8",직접데이타입력!$K367," ")," ")</f>
        <v xml:space="preserve"> </v>
      </c>
      <c r="J362" s="29" t="str">
        <f>IF(직접데이타입력!$M367=1,IF(직접데이타입력!$E367="9",직접데이타입력!$K367," ")," ")</f>
        <v xml:space="preserve"> </v>
      </c>
      <c r="K362" s="29" t="str">
        <f>IF(직접데이타입력!$M367=1,IF(직접데이타입력!$E367="10",직접데이타입력!$K367," ")," ")</f>
        <v xml:space="preserve"> </v>
      </c>
      <c r="L362" s="29" t="str">
        <f>IF(직접데이타입력!$M367=1,IF(직접데이타입력!$E367="11",직접데이타입력!$K367," ")," ")</f>
        <v xml:space="preserve"> </v>
      </c>
      <c r="M362" s="29" t="str">
        <f>IF(직접데이타입력!$M367=1,IF(직접데이타입력!$E367="12",직접데이타입력!$K367," ")," ")</f>
        <v xml:space="preserve"> </v>
      </c>
      <c r="N362" s="29" t="str">
        <f>IF(직접데이타입력!$M367=1,IF(직접데이타입력!$E367="13",직접데이타입력!$K367," ")," ")</f>
        <v xml:space="preserve"> </v>
      </c>
      <c r="O362" s="29" t="str">
        <f>IF(직접데이타입력!$M367=1,IF(직접데이타입력!$E367="14",직접데이타입력!$K367," ")," ")</f>
        <v xml:space="preserve"> </v>
      </c>
      <c r="P362" s="29" t="str">
        <f>IF(직접데이타입력!$M367=1,IF(직접데이타입력!$E367="15",직접데이타입력!$K367," ")," ")</f>
        <v xml:space="preserve"> </v>
      </c>
      <c r="Q362" s="29" t="str">
        <f>IF(직접데이타입력!$M367=1,IF(직접데이타입력!$E367="16",직접데이타입력!$K367," ")," ")</f>
        <v xml:space="preserve"> </v>
      </c>
      <c r="R362" s="29" t="str">
        <f>IF(직접데이타입력!$M367=1,IF(직접데이타입력!$E367="17",직접데이타입력!$K367," ")," ")</f>
        <v xml:space="preserve"> </v>
      </c>
      <c r="S362" s="29" t="str">
        <f>IF(직접데이타입력!$M367=1,IF(직접데이타입력!$E367="18",직접데이타입력!$K367," ")," ")</f>
        <v xml:space="preserve"> </v>
      </c>
      <c r="T362" s="29" t="str">
        <f>IF(직접데이타입력!$M367=1,IF(직접데이타입력!$E367="19",직접데이타입력!$K367," ")," ")</f>
        <v xml:space="preserve"> </v>
      </c>
    </row>
    <row r="363" spans="1:20" ht="11.25" customHeight="1">
      <c r="A363" s="29">
        <f t="shared" si="5"/>
        <v>362</v>
      </c>
      <c r="B363" s="29" t="str">
        <f>IF(직접데이타입력!$M368=1,IF(직접데이타입력!$E368="1",직접데이타입력!$K368," ")," ")</f>
        <v xml:space="preserve"> </v>
      </c>
      <c r="C363" s="29" t="str">
        <f>IF(직접데이타입력!$M368=1,IF(직접데이타입력!$E368="2",직접데이타입력!$K368," ")," ")</f>
        <v xml:space="preserve"> </v>
      </c>
      <c r="D363" s="29" t="str">
        <f>IF(직접데이타입력!$M368=1,IF(직접데이타입력!$E368="3",직접데이타입력!$K368," ")," ")</f>
        <v xml:space="preserve"> </v>
      </c>
      <c r="E363" s="29" t="str">
        <f>IF(직접데이타입력!$M368=1,IF(직접데이타입력!$E368="4",직접데이타입력!$K368," ")," ")</f>
        <v xml:space="preserve"> </v>
      </c>
      <c r="F363" s="29" t="str">
        <f>IF(직접데이타입력!$M368=1,IF(직접데이타입력!$E368="5",직접데이타입력!$K368," ")," ")</f>
        <v xml:space="preserve"> </v>
      </c>
      <c r="G363" s="29" t="str">
        <f>IF(직접데이타입력!$M368=1,IF(직접데이타입력!$E368="6",직접데이타입력!$K368," ")," ")</f>
        <v xml:space="preserve"> </v>
      </c>
      <c r="H363" s="29" t="str">
        <f>IF(직접데이타입력!$M368=1,IF(직접데이타입력!$E368="7",직접데이타입력!$K368," ")," ")</f>
        <v xml:space="preserve"> </v>
      </c>
      <c r="I363" s="29" t="str">
        <f>IF(직접데이타입력!$M368=1,IF(직접데이타입력!$E368="8",직접데이타입력!$K368," ")," ")</f>
        <v xml:space="preserve"> </v>
      </c>
      <c r="J363" s="29" t="str">
        <f>IF(직접데이타입력!$M368=1,IF(직접데이타입력!$E368="9",직접데이타입력!$K368," ")," ")</f>
        <v xml:space="preserve"> </v>
      </c>
      <c r="K363" s="29" t="str">
        <f>IF(직접데이타입력!$M368=1,IF(직접데이타입력!$E368="10",직접데이타입력!$K368," ")," ")</f>
        <v xml:space="preserve"> </v>
      </c>
      <c r="L363" s="29" t="str">
        <f>IF(직접데이타입력!$M368=1,IF(직접데이타입력!$E368="11",직접데이타입력!$K368," ")," ")</f>
        <v xml:space="preserve"> </v>
      </c>
      <c r="M363" s="29" t="str">
        <f>IF(직접데이타입력!$M368=1,IF(직접데이타입력!$E368="12",직접데이타입력!$K368," ")," ")</f>
        <v xml:space="preserve"> </v>
      </c>
      <c r="N363" s="29" t="str">
        <f>IF(직접데이타입력!$M368=1,IF(직접데이타입력!$E368="13",직접데이타입력!$K368," ")," ")</f>
        <v xml:space="preserve"> </v>
      </c>
      <c r="O363" s="29" t="str">
        <f>IF(직접데이타입력!$M368=1,IF(직접데이타입력!$E368="14",직접데이타입력!$K368," ")," ")</f>
        <v xml:space="preserve"> </v>
      </c>
      <c r="P363" s="29" t="str">
        <f>IF(직접데이타입력!$M368=1,IF(직접데이타입력!$E368="15",직접데이타입력!$K368," ")," ")</f>
        <v xml:space="preserve"> </v>
      </c>
      <c r="Q363" s="29" t="str">
        <f>IF(직접데이타입력!$M368=1,IF(직접데이타입력!$E368="16",직접데이타입력!$K368," ")," ")</f>
        <v xml:space="preserve"> </v>
      </c>
      <c r="R363" s="29" t="str">
        <f>IF(직접데이타입력!$M368=1,IF(직접데이타입력!$E368="17",직접데이타입력!$K368," ")," ")</f>
        <v xml:space="preserve"> </v>
      </c>
      <c r="S363" s="29" t="str">
        <f>IF(직접데이타입력!$M368=1,IF(직접데이타입력!$E368="18",직접데이타입력!$K368," ")," ")</f>
        <v xml:space="preserve"> </v>
      </c>
      <c r="T363" s="29" t="str">
        <f>IF(직접데이타입력!$M368=1,IF(직접데이타입력!$E368="19",직접데이타입력!$K368," ")," ")</f>
        <v xml:space="preserve"> </v>
      </c>
    </row>
    <row r="364" spans="1:20" ht="11.25" customHeight="1">
      <c r="A364" s="29">
        <f t="shared" si="5"/>
        <v>363</v>
      </c>
      <c r="B364" s="29" t="str">
        <f>IF(직접데이타입력!$M369=1,IF(직접데이타입력!$E369="1",직접데이타입력!$K369," ")," ")</f>
        <v xml:space="preserve"> </v>
      </c>
      <c r="C364" s="29" t="str">
        <f>IF(직접데이타입력!$M369=1,IF(직접데이타입력!$E369="2",직접데이타입력!$K369," ")," ")</f>
        <v xml:space="preserve"> </v>
      </c>
      <c r="D364" s="29" t="str">
        <f>IF(직접데이타입력!$M369=1,IF(직접데이타입력!$E369="3",직접데이타입력!$K369," ")," ")</f>
        <v xml:space="preserve"> </v>
      </c>
      <c r="E364" s="29" t="str">
        <f>IF(직접데이타입력!$M369=1,IF(직접데이타입력!$E369="4",직접데이타입력!$K369," ")," ")</f>
        <v xml:space="preserve"> </v>
      </c>
      <c r="F364" s="29" t="str">
        <f>IF(직접데이타입력!$M369=1,IF(직접데이타입력!$E369="5",직접데이타입력!$K369," ")," ")</f>
        <v xml:space="preserve"> </v>
      </c>
      <c r="G364" s="29" t="str">
        <f>IF(직접데이타입력!$M369=1,IF(직접데이타입력!$E369="6",직접데이타입력!$K369," ")," ")</f>
        <v xml:space="preserve"> </v>
      </c>
      <c r="H364" s="29" t="str">
        <f>IF(직접데이타입력!$M369=1,IF(직접데이타입력!$E369="7",직접데이타입력!$K369," ")," ")</f>
        <v xml:space="preserve"> </v>
      </c>
      <c r="I364" s="29" t="str">
        <f>IF(직접데이타입력!$M369=1,IF(직접데이타입력!$E369="8",직접데이타입력!$K369," ")," ")</f>
        <v xml:space="preserve"> </v>
      </c>
      <c r="J364" s="29" t="str">
        <f>IF(직접데이타입력!$M369=1,IF(직접데이타입력!$E369="9",직접데이타입력!$K369," ")," ")</f>
        <v xml:space="preserve"> </v>
      </c>
      <c r="K364" s="29" t="str">
        <f>IF(직접데이타입력!$M369=1,IF(직접데이타입력!$E369="10",직접데이타입력!$K369," ")," ")</f>
        <v xml:space="preserve"> </v>
      </c>
      <c r="L364" s="29" t="str">
        <f>IF(직접데이타입력!$M369=1,IF(직접데이타입력!$E369="11",직접데이타입력!$K369," ")," ")</f>
        <v xml:space="preserve"> </v>
      </c>
      <c r="M364" s="29" t="str">
        <f>IF(직접데이타입력!$M369=1,IF(직접데이타입력!$E369="12",직접데이타입력!$K369," ")," ")</f>
        <v xml:space="preserve"> </v>
      </c>
      <c r="N364" s="29" t="str">
        <f>IF(직접데이타입력!$M369=1,IF(직접데이타입력!$E369="13",직접데이타입력!$K369," ")," ")</f>
        <v xml:space="preserve"> </v>
      </c>
      <c r="O364" s="29" t="str">
        <f>IF(직접데이타입력!$M369=1,IF(직접데이타입력!$E369="14",직접데이타입력!$K369," ")," ")</f>
        <v xml:space="preserve"> </v>
      </c>
      <c r="P364" s="29" t="str">
        <f>IF(직접데이타입력!$M369=1,IF(직접데이타입력!$E369="15",직접데이타입력!$K369," ")," ")</f>
        <v xml:space="preserve"> </v>
      </c>
      <c r="Q364" s="29" t="str">
        <f>IF(직접데이타입력!$M369=1,IF(직접데이타입력!$E369="16",직접데이타입력!$K369," ")," ")</f>
        <v xml:space="preserve"> </v>
      </c>
      <c r="R364" s="29" t="str">
        <f>IF(직접데이타입력!$M369=1,IF(직접데이타입력!$E369="17",직접데이타입력!$K369," ")," ")</f>
        <v xml:space="preserve"> </v>
      </c>
      <c r="S364" s="29" t="str">
        <f>IF(직접데이타입력!$M369=1,IF(직접데이타입력!$E369="18",직접데이타입력!$K369," ")," ")</f>
        <v xml:space="preserve"> </v>
      </c>
      <c r="T364" s="29" t="str">
        <f>IF(직접데이타입력!$M369=1,IF(직접데이타입력!$E369="19",직접데이타입력!$K369," ")," ")</f>
        <v xml:space="preserve"> </v>
      </c>
    </row>
    <row r="365" spans="1:20" ht="11.25" customHeight="1">
      <c r="A365" s="29">
        <f t="shared" si="5"/>
        <v>364</v>
      </c>
      <c r="B365" s="29" t="str">
        <f>IF(직접데이타입력!$M370=1,IF(직접데이타입력!$E370="1",직접데이타입력!$K370," ")," ")</f>
        <v xml:space="preserve"> </v>
      </c>
      <c r="C365" s="29" t="str">
        <f>IF(직접데이타입력!$M370=1,IF(직접데이타입력!$E370="2",직접데이타입력!$K370," ")," ")</f>
        <v xml:space="preserve"> </v>
      </c>
      <c r="D365" s="29" t="str">
        <f>IF(직접데이타입력!$M370=1,IF(직접데이타입력!$E370="3",직접데이타입력!$K370," ")," ")</f>
        <v xml:space="preserve"> </v>
      </c>
      <c r="E365" s="29" t="str">
        <f>IF(직접데이타입력!$M370=1,IF(직접데이타입력!$E370="4",직접데이타입력!$K370," ")," ")</f>
        <v xml:space="preserve"> </v>
      </c>
      <c r="F365" s="29" t="str">
        <f>IF(직접데이타입력!$M370=1,IF(직접데이타입력!$E370="5",직접데이타입력!$K370," ")," ")</f>
        <v xml:space="preserve"> </v>
      </c>
      <c r="G365" s="29" t="str">
        <f>IF(직접데이타입력!$M370=1,IF(직접데이타입력!$E370="6",직접데이타입력!$K370," ")," ")</f>
        <v xml:space="preserve"> </v>
      </c>
      <c r="H365" s="29" t="str">
        <f>IF(직접데이타입력!$M370=1,IF(직접데이타입력!$E370="7",직접데이타입력!$K370," ")," ")</f>
        <v xml:space="preserve"> </v>
      </c>
      <c r="I365" s="29" t="str">
        <f>IF(직접데이타입력!$M370=1,IF(직접데이타입력!$E370="8",직접데이타입력!$K370," ")," ")</f>
        <v xml:space="preserve"> </v>
      </c>
      <c r="J365" s="29" t="str">
        <f>IF(직접데이타입력!$M370=1,IF(직접데이타입력!$E370="9",직접데이타입력!$K370," ")," ")</f>
        <v xml:space="preserve"> </v>
      </c>
      <c r="K365" s="29" t="str">
        <f>IF(직접데이타입력!$M370=1,IF(직접데이타입력!$E370="10",직접데이타입력!$K370," ")," ")</f>
        <v xml:space="preserve"> </v>
      </c>
      <c r="L365" s="29" t="str">
        <f>IF(직접데이타입력!$M370=1,IF(직접데이타입력!$E370="11",직접데이타입력!$K370," ")," ")</f>
        <v xml:space="preserve"> </v>
      </c>
      <c r="M365" s="29" t="str">
        <f>IF(직접데이타입력!$M370=1,IF(직접데이타입력!$E370="12",직접데이타입력!$K370," ")," ")</f>
        <v xml:space="preserve"> </v>
      </c>
      <c r="N365" s="29" t="str">
        <f>IF(직접데이타입력!$M370=1,IF(직접데이타입력!$E370="13",직접데이타입력!$K370," ")," ")</f>
        <v xml:space="preserve"> </v>
      </c>
      <c r="O365" s="29" t="str">
        <f>IF(직접데이타입력!$M370=1,IF(직접데이타입력!$E370="14",직접데이타입력!$K370," ")," ")</f>
        <v xml:space="preserve"> </v>
      </c>
      <c r="P365" s="29" t="str">
        <f>IF(직접데이타입력!$M370=1,IF(직접데이타입력!$E370="15",직접데이타입력!$K370," ")," ")</f>
        <v xml:space="preserve"> </v>
      </c>
      <c r="Q365" s="29" t="str">
        <f>IF(직접데이타입력!$M370=1,IF(직접데이타입력!$E370="16",직접데이타입력!$K370," ")," ")</f>
        <v xml:space="preserve"> </v>
      </c>
      <c r="R365" s="29" t="str">
        <f>IF(직접데이타입력!$M370=1,IF(직접데이타입력!$E370="17",직접데이타입력!$K370," ")," ")</f>
        <v xml:space="preserve"> </v>
      </c>
      <c r="S365" s="29" t="str">
        <f>IF(직접데이타입력!$M370=1,IF(직접데이타입력!$E370="18",직접데이타입력!$K370," ")," ")</f>
        <v xml:space="preserve"> </v>
      </c>
      <c r="T365" s="29" t="str">
        <f>IF(직접데이타입력!$M370=1,IF(직접데이타입력!$E370="19",직접데이타입력!$K370," ")," ")</f>
        <v xml:space="preserve"> </v>
      </c>
    </row>
    <row r="366" spans="1:20" ht="11.25" customHeight="1">
      <c r="A366" s="29">
        <f t="shared" si="5"/>
        <v>365</v>
      </c>
      <c r="B366" s="29" t="str">
        <f>IF(직접데이타입력!$M371=1,IF(직접데이타입력!$E371="1",직접데이타입력!$K371," ")," ")</f>
        <v xml:space="preserve"> </v>
      </c>
      <c r="C366" s="29" t="str">
        <f>IF(직접데이타입력!$M371=1,IF(직접데이타입력!$E371="2",직접데이타입력!$K371," ")," ")</f>
        <v xml:space="preserve"> </v>
      </c>
      <c r="D366" s="29" t="str">
        <f>IF(직접데이타입력!$M371=1,IF(직접데이타입력!$E371="3",직접데이타입력!$K371," ")," ")</f>
        <v xml:space="preserve"> </v>
      </c>
      <c r="E366" s="29" t="str">
        <f>IF(직접데이타입력!$M371=1,IF(직접데이타입력!$E371="4",직접데이타입력!$K371," ")," ")</f>
        <v xml:space="preserve"> </v>
      </c>
      <c r="F366" s="29" t="str">
        <f>IF(직접데이타입력!$M371=1,IF(직접데이타입력!$E371="5",직접데이타입력!$K371," ")," ")</f>
        <v xml:space="preserve"> </v>
      </c>
      <c r="G366" s="29" t="str">
        <f>IF(직접데이타입력!$M371=1,IF(직접데이타입력!$E371="6",직접데이타입력!$K371," ")," ")</f>
        <v xml:space="preserve"> </v>
      </c>
      <c r="H366" s="29" t="str">
        <f>IF(직접데이타입력!$M371=1,IF(직접데이타입력!$E371="7",직접데이타입력!$K371," ")," ")</f>
        <v xml:space="preserve"> </v>
      </c>
      <c r="I366" s="29" t="str">
        <f>IF(직접데이타입력!$M371=1,IF(직접데이타입력!$E371="8",직접데이타입력!$K371," ")," ")</f>
        <v xml:space="preserve"> </v>
      </c>
      <c r="J366" s="29" t="str">
        <f>IF(직접데이타입력!$M371=1,IF(직접데이타입력!$E371="9",직접데이타입력!$K371," ")," ")</f>
        <v xml:space="preserve"> </v>
      </c>
      <c r="K366" s="29" t="str">
        <f>IF(직접데이타입력!$M371=1,IF(직접데이타입력!$E371="10",직접데이타입력!$K371," ")," ")</f>
        <v xml:space="preserve"> </v>
      </c>
      <c r="L366" s="29" t="str">
        <f>IF(직접데이타입력!$M371=1,IF(직접데이타입력!$E371="11",직접데이타입력!$K371," ")," ")</f>
        <v xml:space="preserve"> </v>
      </c>
      <c r="M366" s="29" t="str">
        <f>IF(직접데이타입력!$M371=1,IF(직접데이타입력!$E371="12",직접데이타입력!$K371," ")," ")</f>
        <v xml:space="preserve"> </v>
      </c>
      <c r="N366" s="29" t="str">
        <f>IF(직접데이타입력!$M371=1,IF(직접데이타입력!$E371="13",직접데이타입력!$K371," ")," ")</f>
        <v xml:space="preserve"> </v>
      </c>
      <c r="O366" s="29" t="str">
        <f>IF(직접데이타입력!$M371=1,IF(직접데이타입력!$E371="14",직접데이타입력!$K371," ")," ")</f>
        <v xml:space="preserve"> </v>
      </c>
      <c r="P366" s="29" t="str">
        <f>IF(직접데이타입력!$M371=1,IF(직접데이타입력!$E371="15",직접데이타입력!$K371," ")," ")</f>
        <v xml:space="preserve"> </v>
      </c>
      <c r="Q366" s="29" t="str">
        <f>IF(직접데이타입력!$M371=1,IF(직접데이타입력!$E371="16",직접데이타입력!$K371," ")," ")</f>
        <v xml:space="preserve"> </v>
      </c>
      <c r="R366" s="29" t="str">
        <f>IF(직접데이타입력!$M371=1,IF(직접데이타입력!$E371="17",직접데이타입력!$K371," ")," ")</f>
        <v xml:space="preserve"> </v>
      </c>
      <c r="S366" s="29" t="str">
        <f>IF(직접데이타입력!$M371=1,IF(직접데이타입력!$E371="18",직접데이타입력!$K371," ")," ")</f>
        <v xml:space="preserve"> </v>
      </c>
      <c r="T366" s="29" t="str">
        <f>IF(직접데이타입력!$M371=1,IF(직접데이타입력!$E371="19",직접데이타입력!$K371," ")," ")</f>
        <v xml:space="preserve"> </v>
      </c>
    </row>
    <row r="367" spans="1:20" ht="11.25" customHeight="1">
      <c r="A367" s="29">
        <f t="shared" si="5"/>
        <v>366</v>
      </c>
      <c r="B367" s="29" t="str">
        <f>IF(직접데이타입력!$M372=1,IF(직접데이타입력!$E372="1",직접데이타입력!$K372," ")," ")</f>
        <v xml:space="preserve"> </v>
      </c>
      <c r="C367" s="29" t="str">
        <f>IF(직접데이타입력!$M372=1,IF(직접데이타입력!$E372="2",직접데이타입력!$K372," ")," ")</f>
        <v xml:space="preserve"> </v>
      </c>
      <c r="D367" s="29" t="str">
        <f>IF(직접데이타입력!$M372=1,IF(직접데이타입력!$E372="3",직접데이타입력!$K372," ")," ")</f>
        <v xml:space="preserve"> </v>
      </c>
      <c r="E367" s="29" t="str">
        <f>IF(직접데이타입력!$M372=1,IF(직접데이타입력!$E372="4",직접데이타입력!$K372," ")," ")</f>
        <v xml:space="preserve"> </v>
      </c>
      <c r="F367" s="29" t="str">
        <f>IF(직접데이타입력!$M372=1,IF(직접데이타입력!$E372="5",직접데이타입력!$K372," ")," ")</f>
        <v xml:space="preserve"> </v>
      </c>
      <c r="G367" s="29" t="str">
        <f>IF(직접데이타입력!$M372=1,IF(직접데이타입력!$E372="6",직접데이타입력!$K372," ")," ")</f>
        <v xml:space="preserve"> </v>
      </c>
      <c r="H367" s="29" t="str">
        <f>IF(직접데이타입력!$M372=1,IF(직접데이타입력!$E372="7",직접데이타입력!$K372," ")," ")</f>
        <v xml:space="preserve"> </v>
      </c>
      <c r="I367" s="29" t="str">
        <f>IF(직접데이타입력!$M372=1,IF(직접데이타입력!$E372="8",직접데이타입력!$K372," ")," ")</f>
        <v xml:space="preserve"> </v>
      </c>
      <c r="J367" s="29" t="str">
        <f>IF(직접데이타입력!$M372=1,IF(직접데이타입력!$E372="9",직접데이타입력!$K372," ")," ")</f>
        <v xml:space="preserve"> </v>
      </c>
      <c r="K367" s="29" t="str">
        <f>IF(직접데이타입력!$M372=1,IF(직접데이타입력!$E372="10",직접데이타입력!$K372," ")," ")</f>
        <v xml:space="preserve"> </v>
      </c>
      <c r="L367" s="29" t="str">
        <f>IF(직접데이타입력!$M372=1,IF(직접데이타입력!$E372="11",직접데이타입력!$K372," ")," ")</f>
        <v xml:space="preserve"> </v>
      </c>
      <c r="M367" s="29" t="str">
        <f>IF(직접데이타입력!$M372=1,IF(직접데이타입력!$E372="12",직접데이타입력!$K372," ")," ")</f>
        <v xml:space="preserve"> </v>
      </c>
      <c r="N367" s="29" t="str">
        <f>IF(직접데이타입력!$M372=1,IF(직접데이타입력!$E372="13",직접데이타입력!$K372," ")," ")</f>
        <v xml:space="preserve"> </v>
      </c>
      <c r="O367" s="29" t="str">
        <f>IF(직접데이타입력!$M372=1,IF(직접데이타입력!$E372="14",직접데이타입력!$K372," ")," ")</f>
        <v xml:space="preserve"> </v>
      </c>
      <c r="P367" s="29" t="str">
        <f>IF(직접데이타입력!$M372=1,IF(직접데이타입력!$E372="15",직접데이타입력!$K372," ")," ")</f>
        <v xml:space="preserve"> </v>
      </c>
      <c r="Q367" s="29" t="str">
        <f>IF(직접데이타입력!$M372=1,IF(직접데이타입력!$E372="16",직접데이타입력!$K372," ")," ")</f>
        <v xml:space="preserve"> </v>
      </c>
      <c r="R367" s="29" t="str">
        <f>IF(직접데이타입력!$M372=1,IF(직접데이타입력!$E372="17",직접데이타입력!$K372," ")," ")</f>
        <v xml:space="preserve"> </v>
      </c>
      <c r="S367" s="29" t="str">
        <f>IF(직접데이타입력!$M372=1,IF(직접데이타입력!$E372="18",직접데이타입력!$K372," ")," ")</f>
        <v xml:space="preserve"> </v>
      </c>
      <c r="T367" s="29" t="str">
        <f>IF(직접데이타입력!$M372=1,IF(직접데이타입력!$E372="19",직접데이타입력!$K372," ")," ")</f>
        <v xml:space="preserve"> </v>
      </c>
    </row>
    <row r="368" spans="1:20" ht="11.25" customHeight="1">
      <c r="A368" s="29">
        <f t="shared" si="5"/>
        <v>367</v>
      </c>
      <c r="B368" s="29" t="str">
        <f>IF(직접데이타입력!$M373=1,IF(직접데이타입력!$E373="1",직접데이타입력!$K373," ")," ")</f>
        <v xml:space="preserve"> </v>
      </c>
      <c r="C368" s="29" t="str">
        <f>IF(직접데이타입력!$M373=1,IF(직접데이타입력!$E373="2",직접데이타입력!$K373," ")," ")</f>
        <v xml:space="preserve"> </v>
      </c>
      <c r="D368" s="29" t="str">
        <f>IF(직접데이타입력!$M373=1,IF(직접데이타입력!$E373="3",직접데이타입력!$K373," ")," ")</f>
        <v xml:space="preserve"> </v>
      </c>
      <c r="E368" s="29" t="str">
        <f>IF(직접데이타입력!$M373=1,IF(직접데이타입력!$E373="4",직접데이타입력!$K373," ")," ")</f>
        <v xml:space="preserve"> </v>
      </c>
      <c r="F368" s="29" t="str">
        <f>IF(직접데이타입력!$M373=1,IF(직접데이타입력!$E373="5",직접데이타입력!$K373," ")," ")</f>
        <v xml:space="preserve"> </v>
      </c>
      <c r="G368" s="29" t="str">
        <f>IF(직접데이타입력!$M373=1,IF(직접데이타입력!$E373="6",직접데이타입력!$K373," ")," ")</f>
        <v xml:space="preserve"> </v>
      </c>
      <c r="H368" s="29" t="str">
        <f>IF(직접데이타입력!$M373=1,IF(직접데이타입력!$E373="7",직접데이타입력!$K373," ")," ")</f>
        <v xml:space="preserve"> </v>
      </c>
      <c r="I368" s="29" t="str">
        <f>IF(직접데이타입력!$M373=1,IF(직접데이타입력!$E373="8",직접데이타입력!$K373," ")," ")</f>
        <v xml:space="preserve"> </v>
      </c>
      <c r="J368" s="29" t="str">
        <f>IF(직접데이타입력!$M373=1,IF(직접데이타입력!$E373="9",직접데이타입력!$K373," ")," ")</f>
        <v xml:space="preserve"> </v>
      </c>
      <c r="K368" s="29" t="str">
        <f>IF(직접데이타입력!$M373=1,IF(직접데이타입력!$E373="10",직접데이타입력!$K373," ")," ")</f>
        <v xml:space="preserve"> </v>
      </c>
      <c r="L368" s="29" t="str">
        <f>IF(직접데이타입력!$M373=1,IF(직접데이타입력!$E373="11",직접데이타입력!$K373," ")," ")</f>
        <v xml:space="preserve"> </v>
      </c>
      <c r="M368" s="29" t="str">
        <f>IF(직접데이타입력!$M373=1,IF(직접데이타입력!$E373="12",직접데이타입력!$K373," ")," ")</f>
        <v xml:space="preserve"> </v>
      </c>
      <c r="N368" s="29" t="str">
        <f>IF(직접데이타입력!$M373=1,IF(직접데이타입력!$E373="13",직접데이타입력!$K373," ")," ")</f>
        <v xml:space="preserve"> </v>
      </c>
      <c r="O368" s="29" t="str">
        <f>IF(직접데이타입력!$M373=1,IF(직접데이타입력!$E373="14",직접데이타입력!$K373," ")," ")</f>
        <v xml:space="preserve"> </v>
      </c>
      <c r="P368" s="29" t="str">
        <f>IF(직접데이타입력!$M373=1,IF(직접데이타입력!$E373="15",직접데이타입력!$K373," ")," ")</f>
        <v xml:space="preserve"> </v>
      </c>
      <c r="Q368" s="29" t="str">
        <f>IF(직접데이타입력!$M373=1,IF(직접데이타입력!$E373="16",직접데이타입력!$K373," ")," ")</f>
        <v xml:space="preserve"> </v>
      </c>
      <c r="R368" s="29" t="str">
        <f>IF(직접데이타입력!$M373=1,IF(직접데이타입력!$E373="17",직접데이타입력!$K373," ")," ")</f>
        <v xml:space="preserve"> </v>
      </c>
      <c r="S368" s="29" t="str">
        <f>IF(직접데이타입력!$M373=1,IF(직접데이타입력!$E373="18",직접데이타입력!$K373," ")," ")</f>
        <v xml:space="preserve"> </v>
      </c>
      <c r="T368" s="29" t="str">
        <f>IF(직접데이타입력!$M373=1,IF(직접데이타입력!$E373="19",직접데이타입력!$K373," ")," ")</f>
        <v xml:space="preserve"> </v>
      </c>
    </row>
    <row r="369" spans="1:21" ht="11.25" customHeight="1">
      <c r="A369" s="29">
        <f t="shared" si="5"/>
        <v>368</v>
      </c>
      <c r="B369" s="29" t="str">
        <f>IF(직접데이타입력!$M374=1,IF(직접데이타입력!$E374="1",직접데이타입력!$K374," ")," ")</f>
        <v xml:space="preserve"> </v>
      </c>
      <c r="C369" s="29" t="str">
        <f>IF(직접데이타입력!$M374=1,IF(직접데이타입력!$E374="2",직접데이타입력!$K374," ")," ")</f>
        <v xml:space="preserve"> </v>
      </c>
      <c r="D369" s="29" t="str">
        <f>IF(직접데이타입력!$M374=1,IF(직접데이타입력!$E374="3",직접데이타입력!$K374," ")," ")</f>
        <v xml:space="preserve"> </v>
      </c>
      <c r="E369" s="29" t="str">
        <f>IF(직접데이타입력!$M374=1,IF(직접데이타입력!$E374="4",직접데이타입력!$K374," ")," ")</f>
        <v xml:space="preserve"> </v>
      </c>
      <c r="F369" s="29" t="str">
        <f>IF(직접데이타입력!$M374=1,IF(직접데이타입력!$E374="5",직접데이타입력!$K374," ")," ")</f>
        <v xml:space="preserve"> </v>
      </c>
      <c r="G369" s="29" t="str">
        <f>IF(직접데이타입력!$M374=1,IF(직접데이타입력!$E374="6",직접데이타입력!$K374," ")," ")</f>
        <v xml:space="preserve"> </v>
      </c>
      <c r="H369" s="29" t="str">
        <f>IF(직접데이타입력!$M374=1,IF(직접데이타입력!$E374="7",직접데이타입력!$K374," ")," ")</f>
        <v xml:space="preserve"> </v>
      </c>
      <c r="I369" s="29" t="str">
        <f>IF(직접데이타입력!$M374=1,IF(직접데이타입력!$E374="8",직접데이타입력!$K374," ")," ")</f>
        <v xml:space="preserve"> </v>
      </c>
      <c r="J369" s="29" t="str">
        <f>IF(직접데이타입력!$M374=1,IF(직접데이타입력!$E374="9",직접데이타입력!$K374," ")," ")</f>
        <v xml:space="preserve"> </v>
      </c>
      <c r="K369" s="29" t="str">
        <f>IF(직접데이타입력!$M374=1,IF(직접데이타입력!$E374="10",직접데이타입력!$K374," ")," ")</f>
        <v xml:space="preserve"> </v>
      </c>
      <c r="L369" s="29" t="str">
        <f>IF(직접데이타입력!$M374=1,IF(직접데이타입력!$E374="11",직접데이타입력!$K374," ")," ")</f>
        <v xml:space="preserve"> </v>
      </c>
      <c r="M369" s="29" t="str">
        <f>IF(직접데이타입력!$M374=1,IF(직접데이타입력!$E374="12",직접데이타입력!$K374," ")," ")</f>
        <v xml:space="preserve"> </v>
      </c>
      <c r="N369" s="29" t="str">
        <f>IF(직접데이타입력!$M374=1,IF(직접데이타입력!$E374="13",직접데이타입력!$K374," ")," ")</f>
        <v xml:space="preserve"> </v>
      </c>
      <c r="O369" s="29" t="str">
        <f>IF(직접데이타입력!$M374=1,IF(직접데이타입력!$E374="14",직접데이타입력!$K374," ")," ")</f>
        <v xml:space="preserve"> </v>
      </c>
      <c r="P369" s="29" t="str">
        <f>IF(직접데이타입력!$M374=1,IF(직접데이타입력!$E374="15",직접데이타입력!$K374," ")," ")</f>
        <v xml:space="preserve"> </v>
      </c>
      <c r="Q369" s="29" t="str">
        <f>IF(직접데이타입력!$M374=1,IF(직접데이타입력!$E374="16",직접데이타입력!$K374," ")," ")</f>
        <v xml:space="preserve"> </v>
      </c>
      <c r="R369" s="29" t="str">
        <f>IF(직접데이타입력!$M374=1,IF(직접데이타입력!$E374="17",직접데이타입력!$K374," ")," ")</f>
        <v xml:space="preserve"> </v>
      </c>
      <c r="S369" s="29" t="str">
        <f>IF(직접데이타입력!$M374=1,IF(직접데이타입력!$E374="18",직접데이타입력!$K374," ")," ")</f>
        <v xml:space="preserve"> </v>
      </c>
      <c r="T369" s="29" t="str">
        <f>IF(직접데이타입력!$M374=1,IF(직접데이타입력!$E374="19",직접데이타입력!$K374," ")," ")</f>
        <v xml:space="preserve"> </v>
      </c>
    </row>
    <row r="370" spans="1:21" ht="11.25" customHeight="1">
      <c r="A370" s="29">
        <f t="shared" si="5"/>
        <v>369</v>
      </c>
      <c r="B370" s="29" t="str">
        <f>IF(직접데이타입력!$M375=1,IF(직접데이타입력!$E375="1",직접데이타입력!$K375," ")," ")</f>
        <v xml:space="preserve"> </v>
      </c>
      <c r="C370" s="29" t="str">
        <f>IF(직접데이타입력!$M375=1,IF(직접데이타입력!$E375="2",직접데이타입력!$K375," ")," ")</f>
        <v xml:space="preserve"> </v>
      </c>
      <c r="D370" s="29" t="str">
        <f>IF(직접데이타입력!$M375=1,IF(직접데이타입력!$E375="3",직접데이타입력!$K375," ")," ")</f>
        <v xml:space="preserve"> </v>
      </c>
      <c r="E370" s="29" t="str">
        <f>IF(직접데이타입력!$M375=1,IF(직접데이타입력!$E375="4",직접데이타입력!$K375," ")," ")</f>
        <v xml:space="preserve"> </v>
      </c>
      <c r="F370" s="29" t="str">
        <f>IF(직접데이타입력!$M375=1,IF(직접데이타입력!$E375="5",직접데이타입력!$K375," ")," ")</f>
        <v xml:space="preserve"> </v>
      </c>
      <c r="G370" s="29" t="str">
        <f>IF(직접데이타입력!$M375=1,IF(직접데이타입력!$E375="6",직접데이타입력!$K375," ")," ")</f>
        <v xml:space="preserve"> </v>
      </c>
      <c r="H370" s="29" t="str">
        <f>IF(직접데이타입력!$M375=1,IF(직접데이타입력!$E375="7",직접데이타입력!$K375," ")," ")</f>
        <v xml:space="preserve"> </v>
      </c>
      <c r="I370" s="29" t="str">
        <f>IF(직접데이타입력!$M375=1,IF(직접데이타입력!$E375="8",직접데이타입력!$K375," ")," ")</f>
        <v xml:space="preserve"> </v>
      </c>
      <c r="J370" s="29" t="str">
        <f>IF(직접데이타입력!$M375=1,IF(직접데이타입력!$E375="9",직접데이타입력!$K375," ")," ")</f>
        <v xml:space="preserve"> </v>
      </c>
      <c r="K370" s="29" t="str">
        <f>IF(직접데이타입력!$M375=1,IF(직접데이타입력!$E375="10",직접데이타입력!$K375," ")," ")</f>
        <v xml:space="preserve"> </v>
      </c>
      <c r="L370" s="29" t="str">
        <f>IF(직접데이타입력!$M375=1,IF(직접데이타입력!$E375="11",직접데이타입력!$K375," ")," ")</f>
        <v xml:space="preserve"> </v>
      </c>
      <c r="M370" s="29" t="str">
        <f>IF(직접데이타입력!$M375=1,IF(직접데이타입력!$E375="12",직접데이타입력!$K375," ")," ")</f>
        <v xml:space="preserve"> </v>
      </c>
      <c r="N370" s="29" t="str">
        <f>IF(직접데이타입력!$M375=1,IF(직접데이타입력!$E375="13",직접데이타입력!$K375," ")," ")</f>
        <v xml:space="preserve"> </v>
      </c>
      <c r="O370" s="29" t="str">
        <f>IF(직접데이타입력!$M375=1,IF(직접데이타입력!$E375="14",직접데이타입력!$K375," ")," ")</f>
        <v xml:space="preserve"> </v>
      </c>
      <c r="P370" s="29" t="str">
        <f>IF(직접데이타입력!$M375=1,IF(직접데이타입력!$E375="15",직접데이타입력!$K375," ")," ")</f>
        <v xml:space="preserve"> </v>
      </c>
      <c r="Q370" s="29" t="str">
        <f>IF(직접데이타입력!$M375=1,IF(직접데이타입력!$E375="16",직접데이타입력!$K375," ")," ")</f>
        <v xml:space="preserve"> </v>
      </c>
      <c r="R370" s="29" t="str">
        <f>IF(직접데이타입력!$M375=1,IF(직접데이타입력!$E375="17",직접데이타입력!$K375," ")," ")</f>
        <v xml:space="preserve"> </v>
      </c>
      <c r="S370" s="29" t="str">
        <f>IF(직접데이타입력!$M375=1,IF(직접데이타입력!$E375="18",직접데이타입력!$K375," ")," ")</f>
        <v xml:space="preserve"> </v>
      </c>
      <c r="T370" s="29" t="str">
        <f>IF(직접데이타입력!$M375=1,IF(직접데이타입력!$E375="19",직접데이타입력!$K375," ")," ")</f>
        <v xml:space="preserve"> </v>
      </c>
    </row>
    <row r="371" spans="1:21" ht="11.25" customHeight="1">
      <c r="A371" s="29">
        <f t="shared" si="5"/>
        <v>370</v>
      </c>
      <c r="B371" s="29" t="str">
        <f>IF(직접데이타입력!$M376=1,IF(직접데이타입력!$E376="1",직접데이타입력!$K376," ")," ")</f>
        <v xml:space="preserve"> </v>
      </c>
      <c r="C371" s="29" t="str">
        <f>IF(직접데이타입력!$M376=1,IF(직접데이타입력!$E376="2",직접데이타입력!$K376," ")," ")</f>
        <v xml:space="preserve"> </v>
      </c>
      <c r="D371" s="29" t="str">
        <f>IF(직접데이타입력!$M376=1,IF(직접데이타입력!$E376="3",직접데이타입력!$K376," ")," ")</f>
        <v xml:space="preserve"> </v>
      </c>
      <c r="E371" s="29" t="str">
        <f>IF(직접데이타입력!$M376=1,IF(직접데이타입력!$E376="4",직접데이타입력!$K376," ")," ")</f>
        <v xml:space="preserve"> </v>
      </c>
      <c r="F371" s="29" t="str">
        <f>IF(직접데이타입력!$M376=1,IF(직접데이타입력!$E376="5",직접데이타입력!$K376," ")," ")</f>
        <v xml:space="preserve"> </v>
      </c>
      <c r="G371" s="29" t="str">
        <f>IF(직접데이타입력!$M376=1,IF(직접데이타입력!$E376="6",직접데이타입력!$K376," ")," ")</f>
        <v xml:space="preserve"> </v>
      </c>
      <c r="H371" s="29" t="str">
        <f>IF(직접데이타입력!$M376=1,IF(직접데이타입력!$E376="7",직접데이타입력!$K376," ")," ")</f>
        <v xml:space="preserve"> </v>
      </c>
      <c r="I371" s="29" t="str">
        <f>IF(직접데이타입력!$M376=1,IF(직접데이타입력!$E376="8",직접데이타입력!$K376," ")," ")</f>
        <v xml:space="preserve"> </v>
      </c>
      <c r="J371" s="29" t="str">
        <f>IF(직접데이타입력!$M376=1,IF(직접데이타입력!$E376="9",직접데이타입력!$K376," ")," ")</f>
        <v xml:space="preserve"> </v>
      </c>
      <c r="K371" s="29" t="str">
        <f>IF(직접데이타입력!$M376=1,IF(직접데이타입력!$E376="10",직접데이타입력!$K376," ")," ")</f>
        <v xml:space="preserve"> </v>
      </c>
      <c r="L371" s="29" t="str">
        <f>IF(직접데이타입력!$M376=1,IF(직접데이타입력!$E376="11",직접데이타입력!$K376," ")," ")</f>
        <v xml:space="preserve"> </v>
      </c>
      <c r="M371" s="29" t="str">
        <f>IF(직접데이타입력!$M376=1,IF(직접데이타입력!$E376="12",직접데이타입력!$K376," ")," ")</f>
        <v xml:space="preserve"> </v>
      </c>
      <c r="N371" s="29" t="str">
        <f>IF(직접데이타입력!$M376=1,IF(직접데이타입력!$E376="13",직접데이타입력!$K376," ")," ")</f>
        <v xml:space="preserve"> </v>
      </c>
      <c r="O371" s="29" t="str">
        <f>IF(직접데이타입력!$M376=1,IF(직접데이타입력!$E376="14",직접데이타입력!$K376," ")," ")</f>
        <v xml:space="preserve"> </v>
      </c>
      <c r="P371" s="29" t="str">
        <f>IF(직접데이타입력!$M376=1,IF(직접데이타입력!$E376="15",직접데이타입력!$K376," ")," ")</f>
        <v xml:space="preserve"> </v>
      </c>
      <c r="Q371" s="29" t="str">
        <f>IF(직접데이타입력!$M376=1,IF(직접데이타입력!$E376="16",직접데이타입력!$K376," ")," ")</f>
        <v xml:space="preserve"> </v>
      </c>
      <c r="R371" s="29" t="str">
        <f>IF(직접데이타입력!$M376=1,IF(직접데이타입력!$E376="17",직접데이타입력!$K376," ")," ")</f>
        <v xml:space="preserve"> </v>
      </c>
      <c r="S371" s="29" t="str">
        <f>IF(직접데이타입력!$M376=1,IF(직접데이타입력!$E376="18",직접데이타입력!$K376," ")," ")</f>
        <v xml:space="preserve"> </v>
      </c>
      <c r="T371" s="29" t="str">
        <f>IF(직접데이타입력!$M376=1,IF(직접데이타입력!$E376="19",직접데이타입력!$K376," ")," ")</f>
        <v xml:space="preserve"> </v>
      </c>
    </row>
    <row r="372" spans="1:21" ht="11.25" customHeight="1">
      <c r="A372" s="29">
        <f t="shared" si="5"/>
        <v>371</v>
      </c>
      <c r="B372" s="29" t="str">
        <f>IF(직접데이타입력!$M377=1,IF(직접데이타입력!$E377="1",직접데이타입력!$K377," ")," ")</f>
        <v xml:space="preserve"> </v>
      </c>
      <c r="C372" s="29" t="str">
        <f>IF(직접데이타입력!$M377=1,IF(직접데이타입력!$E377="2",직접데이타입력!$K377," ")," ")</f>
        <v xml:space="preserve"> </v>
      </c>
      <c r="D372" s="29" t="str">
        <f>IF(직접데이타입력!$M377=1,IF(직접데이타입력!$E377="3",직접데이타입력!$K377," ")," ")</f>
        <v xml:space="preserve"> </v>
      </c>
      <c r="E372" s="29" t="str">
        <f>IF(직접데이타입력!$M377=1,IF(직접데이타입력!$E377="4",직접데이타입력!$K377," ")," ")</f>
        <v xml:space="preserve"> </v>
      </c>
      <c r="F372" s="29" t="str">
        <f>IF(직접데이타입력!$M377=1,IF(직접데이타입력!$E377="5",직접데이타입력!$K377," ")," ")</f>
        <v xml:space="preserve"> </v>
      </c>
      <c r="G372" s="29" t="str">
        <f>IF(직접데이타입력!$M377=1,IF(직접데이타입력!$E377="6",직접데이타입력!$K377," ")," ")</f>
        <v xml:space="preserve"> </v>
      </c>
      <c r="H372" s="29" t="str">
        <f>IF(직접데이타입력!$M377=1,IF(직접데이타입력!$E377="7",직접데이타입력!$K377," ")," ")</f>
        <v xml:space="preserve"> </v>
      </c>
      <c r="I372" s="29" t="str">
        <f>IF(직접데이타입력!$M377=1,IF(직접데이타입력!$E377="8",직접데이타입력!$K377," ")," ")</f>
        <v xml:space="preserve"> </v>
      </c>
      <c r="J372" s="29" t="str">
        <f>IF(직접데이타입력!$M377=1,IF(직접데이타입력!$E377="9",직접데이타입력!$K377," ")," ")</f>
        <v xml:space="preserve"> </v>
      </c>
      <c r="K372" s="29" t="str">
        <f>IF(직접데이타입력!$M377=1,IF(직접데이타입력!$E377="10",직접데이타입력!$K377," ")," ")</f>
        <v xml:space="preserve"> </v>
      </c>
      <c r="L372" s="29" t="str">
        <f>IF(직접데이타입력!$M377=1,IF(직접데이타입력!$E377="11",직접데이타입력!$K377," ")," ")</f>
        <v xml:space="preserve"> </v>
      </c>
      <c r="M372" s="29" t="str">
        <f>IF(직접데이타입력!$M377=1,IF(직접데이타입력!$E377="12",직접데이타입력!$K377," ")," ")</f>
        <v xml:space="preserve"> </v>
      </c>
      <c r="N372" s="29" t="str">
        <f>IF(직접데이타입력!$M377=1,IF(직접데이타입력!$E377="13",직접데이타입력!$K377," ")," ")</f>
        <v xml:space="preserve"> </v>
      </c>
      <c r="O372" s="29" t="str">
        <f>IF(직접데이타입력!$M377=1,IF(직접데이타입력!$E377="14",직접데이타입력!$K377," ")," ")</f>
        <v xml:space="preserve"> </v>
      </c>
      <c r="P372" s="29" t="str">
        <f>IF(직접데이타입력!$M377=1,IF(직접데이타입력!$E377="15",직접데이타입력!$K377," ")," ")</f>
        <v xml:space="preserve"> </v>
      </c>
      <c r="Q372" s="29" t="str">
        <f>IF(직접데이타입력!$M377=1,IF(직접데이타입력!$E377="16",직접데이타입력!$K377," ")," ")</f>
        <v xml:space="preserve"> </v>
      </c>
      <c r="R372" s="29" t="str">
        <f>IF(직접데이타입력!$M377=1,IF(직접데이타입력!$E377="17",직접데이타입력!$K377," ")," ")</f>
        <v xml:space="preserve"> </v>
      </c>
      <c r="S372" s="29" t="str">
        <f>IF(직접데이타입력!$M377=1,IF(직접데이타입력!$E377="18",직접데이타입력!$K377," ")," ")</f>
        <v xml:space="preserve"> </v>
      </c>
      <c r="T372" s="29" t="str">
        <f>IF(직접데이타입력!$M377=1,IF(직접데이타입력!$E377="19",직접데이타입력!$K377," ")," ")</f>
        <v xml:space="preserve"> </v>
      </c>
    </row>
    <row r="373" spans="1:21" ht="11.25" customHeight="1">
      <c r="A373" s="29">
        <f t="shared" si="5"/>
        <v>372</v>
      </c>
      <c r="B373" s="29" t="str">
        <f>IF(직접데이타입력!$M378=1,IF(직접데이타입력!$E378="1",직접데이타입력!$K378," ")," ")</f>
        <v xml:space="preserve"> </v>
      </c>
      <c r="C373" s="29" t="str">
        <f>IF(직접데이타입력!$M378=1,IF(직접데이타입력!$E378="2",직접데이타입력!$K378," ")," ")</f>
        <v xml:space="preserve"> </v>
      </c>
      <c r="D373" s="29" t="str">
        <f>IF(직접데이타입력!$M378=1,IF(직접데이타입력!$E378="3",직접데이타입력!$K378," ")," ")</f>
        <v xml:space="preserve"> </v>
      </c>
      <c r="E373" s="29" t="str">
        <f>IF(직접데이타입력!$M378=1,IF(직접데이타입력!$E378="4",직접데이타입력!$K378," ")," ")</f>
        <v xml:space="preserve"> </v>
      </c>
      <c r="F373" s="29" t="str">
        <f>IF(직접데이타입력!$M378=1,IF(직접데이타입력!$E378="5",직접데이타입력!$K378," ")," ")</f>
        <v xml:space="preserve"> </v>
      </c>
      <c r="G373" s="29" t="str">
        <f>IF(직접데이타입력!$M378=1,IF(직접데이타입력!$E378="6",직접데이타입력!$K378," ")," ")</f>
        <v xml:space="preserve"> </v>
      </c>
      <c r="H373" s="29" t="str">
        <f>IF(직접데이타입력!$M378=1,IF(직접데이타입력!$E378="7",직접데이타입력!$K378," ")," ")</f>
        <v xml:space="preserve"> </v>
      </c>
      <c r="I373" s="29" t="str">
        <f>IF(직접데이타입력!$M378=1,IF(직접데이타입력!$E378="8",직접데이타입력!$K378," ")," ")</f>
        <v xml:space="preserve"> </v>
      </c>
      <c r="J373" s="29" t="str">
        <f>IF(직접데이타입력!$M378=1,IF(직접데이타입력!$E378="9",직접데이타입력!$K378," ")," ")</f>
        <v xml:space="preserve"> </v>
      </c>
      <c r="K373" s="29" t="str">
        <f>IF(직접데이타입력!$M378=1,IF(직접데이타입력!$E378="10",직접데이타입력!$K378," ")," ")</f>
        <v xml:space="preserve"> </v>
      </c>
      <c r="L373" s="29" t="str">
        <f>IF(직접데이타입력!$M378=1,IF(직접데이타입력!$E378="11",직접데이타입력!$K378," ")," ")</f>
        <v xml:space="preserve"> </v>
      </c>
      <c r="M373" s="29" t="str">
        <f>IF(직접데이타입력!$M378=1,IF(직접데이타입력!$E378="12",직접데이타입력!$K378," ")," ")</f>
        <v xml:space="preserve"> </v>
      </c>
      <c r="N373" s="29" t="str">
        <f>IF(직접데이타입력!$M378=1,IF(직접데이타입력!$E378="13",직접데이타입력!$K378," ")," ")</f>
        <v xml:space="preserve"> </v>
      </c>
      <c r="O373" s="29" t="str">
        <f>IF(직접데이타입력!$M378=1,IF(직접데이타입력!$E378="14",직접데이타입력!$K378," ")," ")</f>
        <v xml:space="preserve"> </v>
      </c>
      <c r="P373" s="29" t="str">
        <f>IF(직접데이타입력!$M378=1,IF(직접데이타입력!$E378="15",직접데이타입력!$K378," ")," ")</f>
        <v xml:space="preserve"> </v>
      </c>
      <c r="Q373" s="29" t="str">
        <f>IF(직접데이타입력!$M378=1,IF(직접데이타입력!$E378="16",직접데이타입력!$K378," ")," ")</f>
        <v xml:space="preserve"> </v>
      </c>
      <c r="R373" s="29" t="str">
        <f>IF(직접데이타입력!$M378=1,IF(직접데이타입력!$E378="17",직접데이타입력!$K378," ")," ")</f>
        <v xml:space="preserve"> </v>
      </c>
      <c r="S373" s="29" t="str">
        <f>IF(직접데이타입력!$M378=1,IF(직접데이타입력!$E378="18",직접데이타입력!$K378," ")," ")</f>
        <v xml:space="preserve"> </v>
      </c>
      <c r="T373" s="29" t="str">
        <f>IF(직접데이타입력!$M378=1,IF(직접데이타입력!$E378="19",직접데이타입력!$K378," ")," ")</f>
        <v xml:space="preserve"> </v>
      </c>
    </row>
    <row r="374" spans="1:21" ht="11.25" customHeight="1">
      <c r="A374" s="29">
        <f t="shared" si="5"/>
        <v>373</v>
      </c>
      <c r="B374" s="29" t="str">
        <f>IF(직접데이타입력!$M379=1,IF(직접데이타입력!$E379="1",직접데이타입력!$K379," ")," ")</f>
        <v xml:space="preserve"> </v>
      </c>
      <c r="C374" s="29" t="str">
        <f>IF(직접데이타입력!$M379=1,IF(직접데이타입력!$E379="2",직접데이타입력!$K379," ")," ")</f>
        <v xml:space="preserve"> </v>
      </c>
      <c r="D374" s="29" t="str">
        <f>IF(직접데이타입력!$M379=1,IF(직접데이타입력!$E379="3",직접데이타입력!$K379," ")," ")</f>
        <v xml:space="preserve"> </v>
      </c>
      <c r="E374" s="29" t="str">
        <f>IF(직접데이타입력!$M379=1,IF(직접데이타입력!$E379="4",직접데이타입력!$K379," ")," ")</f>
        <v xml:space="preserve"> </v>
      </c>
      <c r="F374" s="29" t="str">
        <f>IF(직접데이타입력!$M379=1,IF(직접데이타입력!$E379="5",직접데이타입력!$K379," ")," ")</f>
        <v xml:space="preserve"> </v>
      </c>
      <c r="G374" s="29" t="str">
        <f>IF(직접데이타입력!$M379=1,IF(직접데이타입력!$E379="6",직접데이타입력!$K379," ")," ")</f>
        <v xml:space="preserve"> </v>
      </c>
      <c r="H374" s="29" t="str">
        <f>IF(직접데이타입력!$M379=1,IF(직접데이타입력!$E379="7",직접데이타입력!$K379," ")," ")</f>
        <v xml:space="preserve"> </v>
      </c>
      <c r="I374" s="29" t="str">
        <f>IF(직접데이타입력!$M379=1,IF(직접데이타입력!$E379="8",직접데이타입력!$K379," ")," ")</f>
        <v xml:space="preserve"> </v>
      </c>
      <c r="J374" s="29" t="str">
        <f>IF(직접데이타입력!$M379=1,IF(직접데이타입력!$E379="9",직접데이타입력!$K379," ")," ")</f>
        <v xml:space="preserve"> </v>
      </c>
      <c r="K374" s="29" t="str">
        <f>IF(직접데이타입력!$M379=1,IF(직접데이타입력!$E379="10",직접데이타입력!$K379," ")," ")</f>
        <v xml:space="preserve"> </v>
      </c>
      <c r="L374" s="29" t="str">
        <f>IF(직접데이타입력!$M379=1,IF(직접데이타입력!$E379="11",직접데이타입력!$K379," ")," ")</f>
        <v xml:space="preserve"> </v>
      </c>
      <c r="M374" s="29" t="str">
        <f>IF(직접데이타입력!$M379=1,IF(직접데이타입력!$E379="12",직접데이타입력!$K379," ")," ")</f>
        <v xml:space="preserve"> </v>
      </c>
      <c r="N374" s="29" t="str">
        <f>IF(직접데이타입력!$M379=1,IF(직접데이타입력!$E379="13",직접데이타입력!$K379," ")," ")</f>
        <v xml:space="preserve"> </v>
      </c>
      <c r="O374" s="29" t="str">
        <f>IF(직접데이타입력!$M379=1,IF(직접데이타입력!$E379="14",직접데이타입력!$K379," ")," ")</f>
        <v xml:space="preserve"> </v>
      </c>
      <c r="P374" s="29" t="str">
        <f>IF(직접데이타입력!$M379=1,IF(직접데이타입력!$E379="15",직접데이타입력!$K379," ")," ")</f>
        <v xml:space="preserve"> </v>
      </c>
      <c r="Q374" s="29" t="str">
        <f>IF(직접데이타입력!$M379=1,IF(직접데이타입력!$E379="16",직접데이타입력!$K379," ")," ")</f>
        <v xml:space="preserve"> </v>
      </c>
      <c r="R374" s="29" t="str">
        <f>IF(직접데이타입력!$M379=1,IF(직접데이타입력!$E379="17",직접데이타입력!$K379," ")," ")</f>
        <v xml:space="preserve"> </v>
      </c>
      <c r="S374" s="29" t="str">
        <f>IF(직접데이타입력!$M379=1,IF(직접데이타입력!$E379="18",직접데이타입력!$K379," ")," ")</f>
        <v xml:space="preserve"> </v>
      </c>
      <c r="T374" s="29" t="str">
        <f>IF(직접데이타입력!$M379=1,IF(직접데이타입력!$E379="19",직접데이타입력!$K379," ")," ")</f>
        <v xml:space="preserve"> </v>
      </c>
    </row>
    <row r="375" spans="1:21" ht="11.25" customHeight="1">
      <c r="A375" s="29">
        <f t="shared" si="5"/>
        <v>374</v>
      </c>
      <c r="B375" s="29" t="str">
        <f>IF(직접데이타입력!$M380=1,IF(직접데이타입력!$E380="1",직접데이타입력!$K380," ")," ")</f>
        <v xml:space="preserve"> </v>
      </c>
      <c r="C375" s="29" t="str">
        <f>IF(직접데이타입력!$M380=1,IF(직접데이타입력!$E380="2",직접데이타입력!$K380," ")," ")</f>
        <v xml:space="preserve"> </v>
      </c>
      <c r="D375" s="29" t="str">
        <f>IF(직접데이타입력!$M380=1,IF(직접데이타입력!$E380="3",직접데이타입력!$K380," ")," ")</f>
        <v xml:space="preserve"> </v>
      </c>
      <c r="E375" s="29" t="str">
        <f>IF(직접데이타입력!$M380=1,IF(직접데이타입력!$E380="4",직접데이타입력!$K380," ")," ")</f>
        <v xml:space="preserve"> </v>
      </c>
      <c r="F375" s="29" t="str">
        <f>IF(직접데이타입력!$M380=1,IF(직접데이타입력!$E380="5",직접데이타입력!$K380," ")," ")</f>
        <v xml:space="preserve"> </v>
      </c>
      <c r="G375" s="29" t="str">
        <f>IF(직접데이타입력!$M380=1,IF(직접데이타입력!$E380="6",직접데이타입력!$K380," ")," ")</f>
        <v xml:space="preserve"> </v>
      </c>
      <c r="H375" s="29" t="str">
        <f>IF(직접데이타입력!$M380=1,IF(직접데이타입력!$E380="7",직접데이타입력!$K380," ")," ")</f>
        <v xml:space="preserve"> </v>
      </c>
      <c r="I375" s="29" t="str">
        <f>IF(직접데이타입력!$M380=1,IF(직접데이타입력!$E380="8",직접데이타입력!$K380," ")," ")</f>
        <v xml:space="preserve"> </v>
      </c>
      <c r="J375" s="29" t="str">
        <f>IF(직접데이타입력!$M380=1,IF(직접데이타입력!$E380="9",직접데이타입력!$K380," ")," ")</f>
        <v xml:space="preserve"> </v>
      </c>
      <c r="K375" s="29" t="str">
        <f>IF(직접데이타입력!$M380=1,IF(직접데이타입력!$E380="10",직접데이타입력!$K380," ")," ")</f>
        <v xml:space="preserve"> </v>
      </c>
      <c r="L375" s="29" t="str">
        <f>IF(직접데이타입력!$M380=1,IF(직접데이타입력!$E380="11",직접데이타입력!$K380," ")," ")</f>
        <v xml:space="preserve"> </v>
      </c>
      <c r="M375" s="29" t="str">
        <f>IF(직접데이타입력!$M380=1,IF(직접데이타입력!$E380="12",직접데이타입력!$K380," ")," ")</f>
        <v xml:space="preserve"> </v>
      </c>
      <c r="N375" s="29" t="str">
        <f>IF(직접데이타입력!$M380=1,IF(직접데이타입력!$E380="13",직접데이타입력!$K380," ")," ")</f>
        <v xml:space="preserve"> </v>
      </c>
      <c r="O375" s="29" t="str">
        <f>IF(직접데이타입력!$M380=1,IF(직접데이타입력!$E380="14",직접데이타입력!$K380," ")," ")</f>
        <v xml:space="preserve"> </v>
      </c>
      <c r="P375" s="29" t="str">
        <f>IF(직접데이타입력!$M380=1,IF(직접데이타입력!$E380="15",직접데이타입력!$K380," ")," ")</f>
        <v xml:space="preserve"> </v>
      </c>
      <c r="Q375" s="29" t="str">
        <f>IF(직접데이타입력!$M380=1,IF(직접데이타입력!$E380="16",직접데이타입력!$K380," ")," ")</f>
        <v xml:space="preserve"> </v>
      </c>
      <c r="R375" s="29" t="str">
        <f>IF(직접데이타입력!$M380=1,IF(직접데이타입력!$E380="17",직접데이타입력!$K380," ")," ")</f>
        <v xml:space="preserve"> </v>
      </c>
      <c r="S375" s="29" t="str">
        <f>IF(직접데이타입력!$M380=1,IF(직접데이타입력!$E380="18",직접데이타입력!$K380," ")," ")</f>
        <v xml:space="preserve"> </v>
      </c>
      <c r="T375" s="29" t="str">
        <f>IF(직접데이타입력!$M380=1,IF(직접데이타입력!$E380="19",직접데이타입력!$K380," ")," ")</f>
        <v xml:space="preserve"> </v>
      </c>
    </row>
    <row r="376" spans="1:21" ht="11.25" customHeight="1">
      <c r="A376" s="29">
        <f t="shared" si="5"/>
        <v>375</v>
      </c>
      <c r="B376" s="29" t="str">
        <f>IF(직접데이타입력!$M381=1,IF(직접데이타입력!$E381="1",직접데이타입력!$K381," ")," ")</f>
        <v xml:space="preserve"> </v>
      </c>
      <c r="C376" s="29" t="str">
        <f>IF(직접데이타입력!$M381=1,IF(직접데이타입력!$E381="2",직접데이타입력!$K381," ")," ")</f>
        <v xml:space="preserve"> </v>
      </c>
      <c r="D376" s="29" t="str">
        <f>IF(직접데이타입력!$M381=1,IF(직접데이타입력!$E381="3",직접데이타입력!$K381," ")," ")</f>
        <v xml:space="preserve"> </v>
      </c>
      <c r="E376" s="29" t="str">
        <f>IF(직접데이타입력!$M381=1,IF(직접데이타입력!$E381="4",직접데이타입력!$K381," ")," ")</f>
        <v xml:space="preserve"> </v>
      </c>
      <c r="F376" s="29" t="str">
        <f>IF(직접데이타입력!$M381=1,IF(직접데이타입력!$E381="5",직접데이타입력!$K381," ")," ")</f>
        <v xml:space="preserve"> </v>
      </c>
      <c r="G376" s="29" t="str">
        <f>IF(직접데이타입력!$M381=1,IF(직접데이타입력!$E381="6",직접데이타입력!$K381," ")," ")</f>
        <v xml:space="preserve"> </v>
      </c>
      <c r="H376" s="29" t="str">
        <f>IF(직접데이타입력!$M381=1,IF(직접데이타입력!$E381="7",직접데이타입력!$K381," ")," ")</f>
        <v xml:space="preserve"> </v>
      </c>
      <c r="I376" s="29" t="str">
        <f>IF(직접데이타입력!$M381=1,IF(직접데이타입력!$E381="8",직접데이타입력!$K381," ")," ")</f>
        <v xml:space="preserve"> </v>
      </c>
      <c r="J376" s="29" t="str">
        <f>IF(직접데이타입력!$M381=1,IF(직접데이타입력!$E381="9",직접데이타입력!$K381," ")," ")</f>
        <v xml:space="preserve"> </v>
      </c>
      <c r="K376" s="29" t="str">
        <f>IF(직접데이타입력!$M381=1,IF(직접데이타입력!$E381="10",직접데이타입력!$K381," ")," ")</f>
        <v xml:space="preserve"> </v>
      </c>
      <c r="L376" s="29" t="str">
        <f>IF(직접데이타입력!$M381=1,IF(직접데이타입력!$E381="11",직접데이타입력!$K381," ")," ")</f>
        <v xml:space="preserve"> </v>
      </c>
      <c r="M376" s="29" t="str">
        <f>IF(직접데이타입력!$M381=1,IF(직접데이타입력!$E381="12",직접데이타입력!$K381," ")," ")</f>
        <v xml:space="preserve"> </v>
      </c>
      <c r="N376" s="29" t="str">
        <f>IF(직접데이타입력!$M381=1,IF(직접데이타입력!$E381="13",직접데이타입력!$K381," ")," ")</f>
        <v xml:space="preserve"> </v>
      </c>
      <c r="O376" s="29" t="str">
        <f>IF(직접데이타입력!$M381=1,IF(직접데이타입력!$E381="14",직접데이타입력!$K381," ")," ")</f>
        <v xml:space="preserve"> </v>
      </c>
      <c r="P376" s="29" t="str">
        <f>IF(직접데이타입력!$M381=1,IF(직접데이타입력!$E381="15",직접데이타입력!$K381," ")," ")</f>
        <v xml:space="preserve"> </v>
      </c>
      <c r="Q376" s="29" t="str">
        <f>IF(직접데이타입력!$M381=1,IF(직접데이타입력!$E381="16",직접데이타입력!$K381," ")," ")</f>
        <v xml:space="preserve"> </v>
      </c>
      <c r="R376" s="29" t="str">
        <f>IF(직접데이타입력!$M381=1,IF(직접데이타입력!$E381="17",직접데이타입력!$K381," ")," ")</f>
        <v xml:space="preserve"> </v>
      </c>
      <c r="S376" s="29" t="str">
        <f>IF(직접데이타입력!$M381=1,IF(직접데이타입력!$E381="18",직접데이타입력!$K381," ")," ")</f>
        <v xml:space="preserve"> </v>
      </c>
      <c r="T376" s="29" t="str">
        <f>IF(직접데이타입력!$M381=1,IF(직접데이타입력!$E381="19",직접데이타입력!$K381," ")," ")</f>
        <v xml:space="preserve"> </v>
      </c>
    </row>
    <row r="377" spans="1:21" ht="11.25" customHeight="1">
      <c r="A377" s="29">
        <f t="shared" si="5"/>
        <v>376</v>
      </c>
      <c r="B377" s="29" t="str">
        <f>IF(직접데이타입력!$M382=1,IF(직접데이타입력!$E382="1",직접데이타입력!$K382," ")," ")</f>
        <v xml:space="preserve"> </v>
      </c>
      <c r="C377" s="29" t="str">
        <f>IF(직접데이타입력!$M382=1,IF(직접데이타입력!$E382="2",직접데이타입력!$K382," ")," ")</f>
        <v xml:space="preserve"> </v>
      </c>
      <c r="D377" s="29" t="str">
        <f>IF(직접데이타입력!$M382=1,IF(직접데이타입력!$E382="3",직접데이타입력!$K382," ")," ")</f>
        <v xml:space="preserve"> </v>
      </c>
      <c r="E377" s="29" t="str">
        <f>IF(직접데이타입력!$M382=1,IF(직접데이타입력!$E382="4",직접데이타입력!$K382," ")," ")</f>
        <v xml:space="preserve"> </v>
      </c>
      <c r="F377" s="29" t="str">
        <f>IF(직접데이타입력!$M382=1,IF(직접데이타입력!$E382="5",직접데이타입력!$K382," ")," ")</f>
        <v xml:space="preserve"> </v>
      </c>
      <c r="G377" s="29" t="str">
        <f>IF(직접데이타입력!$M382=1,IF(직접데이타입력!$E382="6",직접데이타입력!$K382," ")," ")</f>
        <v xml:space="preserve"> </v>
      </c>
      <c r="H377" s="29" t="str">
        <f>IF(직접데이타입력!$M382=1,IF(직접데이타입력!$E382="7",직접데이타입력!$K382," ")," ")</f>
        <v xml:space="preserve"> </v>
      </c>
      <c r="I377" s="29" t="str">
        <f>IF(직접데이타입력!$M382=1,IF(직접데이타입력!$E382="8",직접데이타입력!$K382," ")," ")</f>
        <v xml:space="preserve"> </v>
      </c>
      <c r="J377" s="29" t="str">
        <f>IF(직접데이타입력!$M382=1,IF(직접데이타입력!$E382="9",직접데이타입력!$K382," ")," ")</f>
        <v xml:space="preserve"> </v>
      </c>
      <c r="K377" s="29" t="str">
        <f>IF(직접데이타입력!$M382=1,IF(직접데이타입력!$E382="10",직접데이타입력!$K382," ")," ")</f>
        <v xml:space="preserve"> </v>
      </c>
      <c r="L377" s="29" t="str">
        <f>IF(직접데이타입력!$M382=1,IF(직접데이타입력!$E382="11",직접데이타입력!$K382," ")," ")</f>
        <v xml:space="preserve"> </v>
      </c>
      <c r="M377" s="29" t="str">
        <f>IF(직접데이타입력!$M382=1,IF(직접데이타입력!$E382="12",직접데이타입력!$K382," ")," ")</f>
        <v xml:space="preserve"> </v>
      </c>
      <c r="N377" s="29" t="str">
        <f>IF(직접데이타입력!$M382=1,IF(직접데이타입력!$E382="13",직접데이타입력!$K382," ")," ")</f>
        <v xml:space="preserve"> </v>
      </c>
      <c r="O377" s="29" t="str">
        <f>IF(직접데이타입력!$M382=1,IF(직접데이타입력!$E382="14",직접데이타입력!$K382," ")," ")</f>
        <v xml:space="preserve"> </v>
      </c>
      <c r="P377" s="29" t="str">
        <f>IF(직접데이타입력!$M382=1,IF(직접데이타입력!$E382="15",직접데이타입력!$K382," ")," ")</f>
        <v xml:space="preserve"> </v>
      </c>
      <c r="Q377" s="29" t="str">
        <f>IF(직접데이타입력!$M382=1,IF(직접데이타입력!$E382="16",직접데이타입력!$K382," ")," ")</f>
        <v xml:space="preserve"> </v>
      </c>
      <c r="R377" s="29" t="str">
        <f>IF(직접데이타입력!$M382=1,IF(직접데이타입력!$E382="17",직접데이타입력!$K382," ")," ")</f>
        <v xml:space="preserve"> </v>
      </c>
      <c r="S377" s="29" t="str">
        <f>IF(직접데이타입력!$M382=1,IF(직접데이타입력!$E382="18",직접데이타입력!$K382," ")," ")</f>
        <v xml:space="preserve"> </v>
      </c>
      <c r="T377" s="29" t="str">
        <f>IF(직접데이타입력!$M382=1,IF(직접데이타입력!$E382="19",직접데이타입력!$K382," ")," ")</f>
        <v xml:space="preserve"> </v>
      </c>
    </row>
    <row r="378" spans="1:21" ht="11.25" customHeight="1">
      <c r="A378" s="29">
        <f t="shared" si="5"/>
        <v>377</v>
      </c>
      <c r="B378" s="29" t="str">
        <f>IF(직접데이타입력!$M383=1,IF(직접데이타입력!$E383="1",직접데이타입력!$K383," ")," ")</f>
        <v xml:space="preserve"> </v>
      </c>
      <c r="C378" s="29" t="str">
        <f>IF(직접데이타입력!$M383=1,IF(직접데이타입력!$E383="2",직접데이타입력!$K383," ")," ")</f>
        <v xml:space="preserve"> </v>
      </c>
      <c r="D378" s="29" t="str">
        <f>IF(직접데이타입력!$M383=1,IF(직접데이타입력!$E383="3",직접데이타입력!$K383," ")," ")</f>
        <v xml:space="preserve"> </v>
      </c>
      <c r="E378" s="29" t="str">
        <f>IF(직접데이타입력!$M383=1,IF(직접데이타입력!$E383="4",직접데이타입력!$K383," ")," ")</f>
        <v xml:space="preserve"> </v>
      </c>
      <c r="F378" s="29" t="str">
        <f>IF(직접데이타입력!$M383=1,IF(직접데이타입력!$E383="5",직접데이타입력!$K383," ")," ")</f>
        <v xml:space="preserve"> </v>
      </c>
      <c r="G378" s="29" t="str">
        <f>IF(직접데이타입력!$M383=1,IF(직접데이타입력!$E383="6",직접데이타입력!$K383," ")," ")</f>
        <v xml:space="preserve"> </v>
      </c>
      <c r="H378" s="29" t="str">
        <f>IF(직접데이타입력!$M383=1,IF(직접데이타입력!$E383="7",직접데이타입력!$K383," ")," ")</f>
        <v xml:space="preserve"> </v>
      </c>
      <c r="I378" s="29" t="str">
        <f>IF(직접데이타입력!$M383=1,IF(직접데이타입력!$E383="8",직접데이타입력!$K383," ")," ")</f>
        <v xml:space="preserve"> </v>
      </c>
      <c r="J378" s="29" t="str">
        <f>IF(직접데이타입력!$M383=1,IF(직접데이타입력!$E383="9",직접데이타입력!$K383," ")," ")</f>
        <v xml:space="preserve"> </v>
      </c>
      <c r="K378" s="29" t="str">
        <f>IF(직접데이타입력!$M383=1,IF(직접데이타입력!$E383="10",직접데이타입력!$K383," ")," ")</f>
        <v xml:space="preserve"> </v>
      </c>
      <c r="L378" s="29" t="str">
        <f>IF(직접데이타입력!$M383=1,IF(직접데이타입력!$E383="11",직접데이타입력!$K383," ")," ")</f>
        <v xml:space="preserve"> </v>
      </c>
      <c r="M378" s="29" t="str">
        <f>IF(직접데이타입력!$M383=1,IF(직접데이타입력!$E383="12",직접데이타입력!$K383," ")," ")</f>
        <v xml:space="preserve"> </v>
      </c>
      <c r="N378" s="29" t="str">
        <f>IF(직접데이타입력!$M383=1,IF(직접데이타입력!$E383="13",직접데이타입력!$K383," ")," ")</f>
        <v xml:space="preserve"> </v>
      </c>
      <c r="O378" s="29" t="str">
        <f>IF(직접데이타입력!$M383=1,IF(직접데이타입력!$E383="14",직접데이타입력!$K383," ")," ")</f>
        <v xml:space="preserve"> </v>
      </c>
      <c r="P378" s="29" t="str">
        <f>IF(직접데이타입력!$M383=1,IF(직접데이타입력!$E383="15",직접데이타입력!$K383," ")," ")</f>
        <v xml:space="preserve"> </v>
      </c>
      <c r="Q378" s="29" t="str">
        <f>IF(직접데이타입력!$M383=1,IF(직접데이타입력!$E383="16",직접데이타입력!$K383," ")," ")</f>
        <v xml:space="preserve"> </v>
      </c>
      <c r="R378" s="29" t="str">
        <f>IF(직접데이타입력!$M383=1,IF(직접데이타입력!$E383="17",직접데이타입력!$K383," ")," ")</f>
        <v xml:space="preserve"> </v>
      </c>
      <c r="S378" s="29" t="str">
        <f>IF(직접데이타입력!$M383=1,IF(직접데이타입력!$E383="18",직접데이타입력!$K383," ")," ")</f>
        <v xml:space="preserve"> </v>
      </c>
      <c r="T378" s="29" t="str">
        <f>IF(직접데이타입력!$M383=1,IF(직접데이타입력!$E383="19",직접데이타입력!$K383," ")," ")</f>
        <v xml:space="preserve"> </v>
      </c>
    </row>
    <row r="379" spans="1:21" ht="11.25" customHeight="1">
      <c r="A379" s="29">
        <f t="shared" si="5"/>
        <v>378</v>
      </c>
      <c r="B379" s="29" t="str">
        <f>IF(직접데이타입력!$M384=1,IF(직접데이타입력!$E384="1",직접데이타입력!$K384," ")," ")</f>
        <v xml:space="preserve"> </v>
      </c>
      <c r="C379" s="29" t="str">
        <f>IF(직접데이타입력!$M384=1,IF(직접데이타입력!$E384="2",직접데이타입력!$K384," ")," ")</f>
        <v xml:space="preserve"> </v>
      </c>
      <c r="D379" s="29" t="str">
        <f>IF(직접데이타입력!$M384=1,IF(직접데이타입력!$E384="3",직접데이타입력!$K384," ")," ")</f>
        <v xml:space="preserve"> </v>
      </c>
      <c r="E379" s="29" t="str">
        <f>IF(직접데이타입력!$M384=1,IF(직접데이타입력!$E384="4",직접데이타입력!$K384," ")," ")</f>
        <v xml:space="preserve"> </v>
      </c>
      <c r="F379" s="29" t="str">
        <f>IF(직접데이타입력!$M384=1,IF(직접데이타입력!$E384="5",직접데이타입력!$K384," ")," ")</f>
        <v xml:space="preserve"> </v>
      </c>
      <c r="G379" s="29" t="str">
        <f>IF(직접데이타입력!$M384=1,IF(직접데이타입력!$E384="6",직접데이타입력!$K384," ")," ")</f>
        <v xml:space="preserve"> </v>
      </c>
      <c r="H379" s="29" t="str">
        <f>IF(직접데이타입력!$M384=1,IF(직접데이타입력!$E384="7",직접데이타입력!$K384," ")," ")</f>
        <v xml:space="preserve"> </v>
      </c>
      <c r="I379" s="29" t="str">
        <f>IF(직접데이타입력!$M384=1,IF(직접데이타입력!$E384="8",직접데이타입력!$K384," ")," ")</f>
        <v xml:space="preserve"> </v>
      </c>
      <c r="J379" s="29" t="str">
        <f>IF(직접데이타입력!$M384=1,IF(직접데이타입력!$E384="9",직접데이타입력!$K384," ")," ")</f>
        <v xml:space="preserve"> </v>
      </c>
      <c r="K379" s="29" t="str">
        <f>IF(직접데이타입력!$M384=1,IF(직접데이타입력!$E384="10",직접데이타입력!$K384," ")," ")</f>
        <v xml:space="preserve"> </v>
      </c>
      <c r="L379" s="29" t="str">
        <f>IF(직접데이타입력!$M384=1,IF(직접데이타입력!$E384="11",직접데이타입력!$K384," ")," ")</f>
        <v xml:space="preserve"> </v>
      </c>
      <c r="M379" s="29" t="str">
        <f>IF(직접데이타입력!$M384=1,IF(직접데이타입력!$E384="12",직접데이타입력!$K384," ")," ")</f>
        <v xml:space="preserve"> </v>
      </c>
      <c r="N379" s="29" t="str">
        <f>IF(직접데이타입력!$M384=1,IF(직접데이타입력!$E384="13",직접데이타입력!$K384," ")," ")</f>
        <v xml:space="preserve"> </v>
      </c>
      <c r="O379" s="29" t="str">
        <f>IF(직접데이타입력!$M384=1,IF(직접데이타입력!$E384="14",직접데이타입력!$K384," ")," ")</f>
        <v xml:space="preserve"> </v>
      </c>
      <c r="P379" s="29" t="str">
        <f>IF(직접데이타입력!$M384=1,IF(직접데이타입력!$E384="15",직접데이타입력!$K384," ")," ")</f>
        <v xml:space="preserve"> </v>
      </c>
      <c r="Q379" s="29" t="str">
        <f>IF(직접데이타입력!$M384=1,IF(직접데이타입력!$E384="16",직접데이타입력!$K384," ")," ")</f>
        <v xml:space="preserve"> </v>
      </c>
      <c r="R379" s="29" t="str">
        <f>IF(직접데이타입력!$M384=1,IF(직접데이타입력!$E384="17",직접데이타입력!$K384," ")," ")</f>
        <v xml:space="preserve"> </v>
      </c>
      <c r="S379" s="29" t="str">
        <f>IF(직접데이타입력!$M384=1,IF(직접데이타입력!$E384="18",직접데이타입력!$K384," ")," ")</f>
        <v xml:space="preserve"> </v>
      </c>
      <c r="T379" s="29" t="str">
        <f>IF(직접데이타입력!$M384=1,IF(직접데이타입력!$E384="19",직접데이타입력!$K384," ")," ")</f>
        <v xml:space="preserve"> </v>
      </c>
    </row>
    <row r="380" spans="1:21" ht="11.25" customHeight="1">
      <c r="A380" s="29">
        <f t="shared" si="5"/>
        <v>379</v>
      </c>
      <c r="B380" s="29" t="str">
        <f>IF(직접데이타입력!$M385=1,IF(직접데이타입력!$E385="1",직접데이타입력!$K385," ")," ")</f>
        <v xml:space="preserve"> </v>
      </c>
      <c r="C380" s="29" t="str">
        <f>IF(직접데이타입력!$M385=1,IF(직접데이타입력!$E385="2",직접데이타입력!$K385," ")," ")</f>
        <v xml:space="preserve"> </v>
      </c>
      <c r="D380" s="29" t="str">
        <f>IF(직접데이타입력!$M385=1,IF(직접데이타입력!$E385="3",직접데이타입력!$K385," ")," ")</f>
        <v xml:space="preserve"> </v>
      </c>
      <c r="E380" s="29" t="str">
        <f>IF(직접데이타입력!$M385=1,IF(직접데이타입력!$E385="4",직접데이타입력!$K385," ")," ")</f>
        <v xml:space="preserve"> </v>
      </c>
      <c r="F380" s="29" t="str">
        <f>IF(직접데이타입력!$M385=1,IF(직접데이타입력!$E385="5",직접데이타입력!$K385," ")," ")</f>
        <v xml:space="preserve"> </v>
      </c>
      <c r="G380" s="29" t="str">
        <f>IF(직접데이타입력!$M385=1,IF(직접데이타입력!$E385="6",직접데이타입력!$K385," ")," ")</f>
        <v xml:space="preserve"> </v>
      </c>
      <c r="H380" s="29" t="str">
        <f>IF(직접데이타입력!$M385=1,IF(직접데이타입력!$E385="7",직접데이타입력!$K385," ")," ")</f>
        <v xml:space="preserve"> </v>
      </c>
      <c r="I380" s="29" t="str">
        <f>IF(직접데이타입력!$M385=1,IF(직접데이타입력!$E385="8",직접데이타입력!$K385," ")," ")</f>
        <v xml:space="preserve"> </v>
      </c>
      <c r="J380" s="29" t="str">
        <f>IF(직접데이타입력!$M385=1,IF(직접데이타입력!$E385="9",직접데이타입력!$K385," ")," ")</f>
        <v xml:space="preserve"> </v>
      </c>
      <c r="K380" s="29" t="str">
        <f>IF(직접데이타입력!$M385=1,IF(직접데이타입력!$E385="10",직접데이타입력!$K385," ")," ")</f>
        <v xml:space="preserve"> </v>
      </c>
      <c r="L380" s="29" t="str">
        <f>IF(직접데이타입력!$M385=1,IF(직접데이타입력!$E385="11",직접데이타입력!$K385," ")," ")</f>
        <v xml:space="preserve"> </v>
      </c>
      <c r="M380" s="29" t="str">
        <f>IF(직접데이타입력!$M385=1,IF(직접데이타입력!$E385="12",직접데이타입력!$K385," ")," ")</f>
        <v xml:space="preserve"> </v>
      </c>
      <c r="N380" s="29" t="str">
        <f>IF(직접데이타입력!$M385=1,IF(직접데이타입력!$E385="13",직접데이타입력!$K385," ")," ")</f>
        <v xml:space="preserve"> </v>
      </c>
      <c r="O380" s="29" t="str">
        <f>IF(직접데이타입력!$M385=1,IF(직접데이타입력!$E385="14",직접데이타입력!$K385," ")," ")</f>
        <v xml:space="preserve"> </v>
      </c>
      <c r="P380" s="29" t="str">
        <f>IF(직접데이타입력!$M385=1,IF(직접데이타입력!$E385="15",직접데이타입력!$K385," ")," ")</f>
        <v xml:space="preserve"> </v>
      </c>
      <c r="Q380" s="29" t="str">
        <f>IF(직접데이타입력!$M385=1,IF(직접데이타입력!$E385="16",직접데이타입력!$K385," ")," ")</f>
        <v xml:space="preserve"> </v>
      </c>
      <c r="R380" s="29" t="str">
        <f>IF(직접데이타입력!$M385=1,IF(직접데이타입력!$E385="17",직접데이타입력!$K385," ")," ")</f>
        <v xml:space="preserve"> </v>
      </c>
      <c r="S380" s="29" t="str">
        <f>IF(직접데이타입력!$M385=1,IF(직접데이타입력!$E385="18",직접데이타입력!$K385," ")," ")</f>
        <v xml:space="preserve"> </v>
      </c>
      <c r="T380" s="29" t="str">
        <f>IF(직접데이타입력!$M385=1,IF(직접데이타입력!$E385="19",직접데이타입력!$K385," ")," ")</f>
        <v xml:space="preserve"> </v>
      </c>
    </row>
    <row r="381" spans="1:21">
      <c r="A381" s="28" t="s">
        <v>5</v>
      </c>
      <c r="B381" s="28">
        <f t="shared" ref="B381:T381" si="6">COUNT(B2:B380)</f>
        <v>0</v>
      </c>
      <c r="C381" s="28">
        <f t="shared" si="6"/>
        <v>0</v>
      </c>
      <c r="D381" s="28">
        <f t="shared" si="6"/>
        <v>2</v>
      </c>
      <c r="E381" s="28">
        <f t="shared" si="6"/>
        <v>0</v>
      </c>
      <c r="F381" s="28">
        <f t="shared" si="6"/>
        <v>0</v>
      </c>
      <c r="G381" s="28">
        <f t="shared" si="6"/>
        <v>0</v>
      </c>
      <c r="H381" s="28">
        <f t="shared" si="6"/>
        <v>0</v>
      </c>
      <c r="I381" s="28">
        <f t="shared" si="6"/>
        <v>0</v>
      </c>
      <c r="J381" s="28">
        <f t="shared" si="6"/>
        <v>0</v>
      </c>
      <c r="K381" s="28">
        <f t="shared" si="6"/>
        <v>0</v>
      </c>
      <c r="L381" s="28">
        <f t="shared" si="6"/>
        <v>0</v>
      </c>
      <c r="M381" s="28">
        <f t="shared" si="6"/>
        <v>0</v>
      </c>
      <c r="N381" s="28">
        <f t="shared" si="6"/>
        <v>0</v>
      </c>
      <c r="O381" s="28">
        <f t="shared" si="6"/>
        <v>0</v>
      </c>
      <c r="P381" s="28">
        <f t="shared" si="6"/>
        <v>0</v>
      </c>
      <c r="Q381" s="28">
        <f t="shared" si="6"/>
        <v>0</v>
      </c>
      <c r="R381" s="28">
        <f t="shared" si="6"/>
        <v>0</v>
      </c>
      <c r="S381" s="28">
        <f t="shared" si="6"/>
        <v>0</v>
      </c>
      <c r="T381" s="28">
        <f t="shared" si="6"/>
        <v>0</v>
      </c>
      <c r="U381" s="28">
        <f>SUM(B381:T381)</f>
        <v>2</v>
      </c>
    </row>
    <row r="382" spans="1:21">
      <c r="A382" s="28" t="s">
        <v>6</v>
      </c>
      <c r="B382" s="28">
        <f t="shared" ref="B382:T382" si="7">SUM(B2:B380)</f>
        <v>0</v>
      </c>
      <c r="C382" s="28">
        <f t="shared" si="7"/>
        <v>0</v>
      </c>
      <c r="D382" s="28">
        <f t="shared" si="7"/>
        <v>3790</v>
      </c>
      <c r="E382" s="28">
        <f t="shared" si="7"/>
        <v>0</v>
      </c>
      <c r="F382" s="28">
        <f t="shared" si="7"/>
        <v>0</v>
      </c>
      <c r="G382" s="28">
        <f t="shared" si="7"/>
        <v>0</v>
      </c>
      <c r="H382" s="28">
        <f t="shared" si="7"/>
        <v>0</v>
      </c>
      <c r="I382" s="28">
        <f t="shared" si="7"/>
        <v>0</v>
      </c>
      <c r="J382" s="28">
        <f t="shared" si="7"/>
        <v>0</v>
      </c>
      <c r="K382" s="28">
        <f t="shared" si="7"/>
        <v>0</v>
      </c>
      <c r="L382" s="28">
        <f t="shared" si="7"/>
        <v>0</v>
      </c>
      <c r="M382" s="28">
        <f t="shared" si="7"/>
        <v>0</v>
      </c>
      <c r="N382" s="28">
        <f t="shared" si="7"/>
        <v>0</v>
      </c>
      <c r="O382" s="28">
        <f t="shared" si="7"/>
        <v>0</v>
      </c>
      <c r="P382" s="28">
        <f t="shared" si="7"/>
        <v>0</v>
      </c>
      <c r="Q382" s="28">
        <f t="shared" si="7"/>
        <v>0</v>
      </c>
      <c r="R382" s="28">
        <f t="shared" si="7"/>
        <v>0</v>
      </c>
      <c r="S382" s="28">
        <f t="shared" si="7"/>
        <v>0</v>
      </c>
      <c r="T382" s="28">
        <f t="shared" si="7"/>
        <v>0</v>
      </c>
      <c r="U382" s="28">
        <f>SUM(B382:T382)</f>
        <v>3790</v>
      </c>
    </row>
  </sheetData>
  <phoneticPr fontId="2" type="noConversion"/>
  <pageMargins left="0.75" right="0.75" top="1" bottom="1" header="0.5" footer="0.5"/>
  <pageSetup paperSize="9" scale="9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/>
  <dimension ref="A1:U382"/>
  <sheetViews>
    <sheetView view="pageBreakPreview" zoomScaleNormal="100" workbookViewId="0">
      <pane xSplit="1" ySplit="1" topLeftCell="E352" activePane="bottomRight" state="frozen"/>
      <selection activeCell="J37" sqref="J37"/>
      <selection pane="topRight" activeCell="J37" sqref="J37"/>
      <selection pane="bottomLeft" activeCell="J37" sqref="J37"/>
      <selection pane="bottomRight" activeCell="J37" sqref="J37"/>
    </sheetView>
  </sheetViews>
  <sheetFormatPr defaultRowHeight="11.25"/>
  <cols>
    <col min="1" max="20" width="7.33203125" style="104" customWidth="1"/>
    <col min="21" max="16384" width="8.88671875" style="104"/>
  </cols>
  <sheetData>
    <row r="1" spans="1:20" ht="30.75" customHeight="1">
      <c r="A1" s="103" t="s">
        <v>93</v>
      </c>
      <c r="B1" s="103" t="s">
        <v>84</v>
      </c>
      <c r="C1" s="103" t="s">
        <v>85</v>
      </c>
      <c r="D1" s="103" t="s">
        <v>86</v>
      </c>
      <c r="E1" s="103" t="s">
        <v>87</v>
      </c>
      <c r="F1" s="103" t="s">
        <v>88</v>
      </c>
      <c r="G1" s="103" t="s">
        <v>89</v>
      </c>
      <c r="H1" s="103" t="s">
        <v>90</v>
      </c>
      <c r="I1" s="103" t="s">
        <v>24</v>
      </c>
      <c r="J1" s="103" t="s">
        <v>91</v>
      </c>
      <c r="K1" s="103" t="s">
        <v>92</v>
      </c>
      <c r="L1" s="29" t="s">
        <v>111</v>
      </c>
      <c r="M1" s="29" t="s">
        <v>112</v>
      </c>
      <c r="N1" s="29" t="s">
        <v>1</v>
      </c>
      <c r="O1" s="29" t="s">
        <v>103</v>
      </c>
      <c r="P1" s="29" t="s">
        <v>115</v>
      </c>
      <c r="Q1" s="103" t="s">
        <v>146</v>
      </c>
      <c r="R1" s="103" t="s">
        <v>147</v>
      </c>
      <c r="S1" s="103" t="s">
        <v>148</v>
      </c>
      <c r="T1" s="103" t="s">
        <v>151</v>
      </c>
    </row>
    <row r="2" spans="1:20" ht="11.25" customHeight="1">
      <c r="A2" s="103">
        <f>ROW()-1</f>
        <v>1</v>
      </c>
      <c r="B2" s="103" t="str">
        <f>IF(직접데이타입력!$M7=2,IF(직접데이타입력!$E7="1",직접데이타입력!$K7," ")," ")</f>
        <v xml:space="preserve"> </v>
      </c>
      <c r="C2" s="103" t="str">
        <f>IF(직접데이타입력!$M7=2,IF(직접데이타입력!$E7="2",직접데이타입력!$K7," ")," ")</f>
        <v xml:space="preserve"> </v>
      </c>
      <c r="D2" s="103" t="str">
        <f>IF(직접데이타입력!$M7=2,IF(직접데이타입력!$E7="3",직접데이타입력!$K7," ")," ")</f>
        <v xml:space="preserve"> </v>
      </c>
      <c r="E2" s="103" t="str">
        <f>IF(직접데이타입력!$M7=2,IF(직접데이타입력!$E7="4",직접데이타입력!$K7," ")," ")</f>
        <v xml:space="preserve"> </v>
      </c>
      <c r="F2" s="103" t="str">
        <f>IF(직접데이타입력!$M7=2,IF(직접데이타입력!$E7="5",직접데이타입력!$K7," ")," ")</f>
        <v xml:space="preserve"> </v>
      </c>
      <c r="G2" s="103" t="str">
        <f>IF(직접데이타입력!$M7=2,IF(직접데이타입력!$E7="6",직접데이타입력!$K7," ")," ")</f>
        <v xml:space="preserve"> </v>
      </c>
      <c r="H2" s="103" t="str">
        <f>IF(직접데이타입력!$M7=2,IF(직접데이타입력!$E7="7",직접데이타입력!$K7," ")," ")</f>
        <v xml:space="preserve"> </v>
      </c>
      <c r="I2" s="103" t="str">
        <f>IF(직접데이타입력!$M7=2,IF(직접데이타입력!$E7="8",직접데이타입력!$K7," ")," ")</f>
        <v xml:space="preserve"> </v>
      </c>
      <c r="J2" s="103" t="str">
        <f>IF(직접데이타입력!$M7=2,IF(직접데이타입력!$E7="9",직접데이타입력!$K7," ")," ")</f>
        <v xml:space="preserve"> </v>
      </c>
      <c r="K2" s="103" t="str">
        <f>IF(직접데이타입력!$M7=2,IF(직접데이타입력!$E7="10",직접데이타입력!$K7," ")," ")</f>
        <v xml:space="preserve"> </v>
      </c>
      <c r="L2" s="103" t="str">
        <f>IF(직접데이타입력!$M7=2,IF(직접데이타입력!$E7="11",직접데이타입력!$K7," ")," ")</f>
        <v xml:space="preserve"> </v>
      </c>
      <c r="M2" s="103" t="str">
        <f>IF(직접데이타입력!$M7=2,IF(직접데이타입력!$E7="12",직접데이타입력!$K7," ")," ")</f>
        <v xml:space="preserve"> </v>
      </c>
      <c r="N2" s="103" t="str">
        <f>IF(직접데이타입력!$M7=2,IF(직접데이타입력!$E7="13",직접데이타입력!$K7," ")," ")</f>
        <v xml:space="preserve"> </v>
      </c>
      <c r="O2" s="103" t="str">
        <f>IF(직접데이타입력!$M7=2,IF(직접데이타입력!$E7="14",직접데이타입력!$K7," ")," ")</f>
        <v xml:space="preserve"> </v>
      </c>
      <c r="P2" s="103" t="str">
        <f>IF(직접데이타입력!$M7=2,IF(직접데이타입력!$E7="15",직접데이타입력!$K7," ")," ")</f>
        <v xml:space="preserve"> </v>
      </c>
      <c r="Q2" s="103" t="str">
        <f>IF(직접데이타입력!$M7=2,IF(직접데이타입력!$E7="16",직접데이타입력!$K7," ")," ")</f>
        <v xml:space="preserve"> </v>
      </c>
      <c r="R2" s="103" t="str">
        <f>IF(직접데이타입력!$M7=2,IF(직접데이타입력!$E7="17",직접데이타입력!$K7," ")," ")</f>
        <v xml:space="preserve"> </v>
      </c>
      <c r="S2" s="103" t="str">
        <f>IF(직접데이타입력!$M7=2,IF(직접데이타입력!$E7="18",직접데이타입력!$K7," ")," ")</f>
        <v xml:space="preserve"> </v>
      </c>
      <c r="T2" s="103" t="str">
        <f>IF(직접데이타입력!$M7=2,IF(직접데이타입력!$E7="19",직접데이타입력!$K7," ")," ")</f>
        <v xml:space="preserve"> </v>
      </c>
    </row>
    <row r="3" spans="1:20" ht="11.25" customHeight="1">
      <c r="A3" s="103">
        <f t="shared" ref="A3:A66" si="0">ROW()-1</f>
        <v>2</v>
      </c>
      <c r="B3" s="103" t="str">
        <f>IF(직접데이타입력!$M8=2,IF(직접데이타입력!$E8="1",직접데이타입력!$K8," ")," ")</f>
        <v xml:space="preserve"> </v>
      </c>
      <c r="C3" s="103" t="str">
        <f>IF(직접데이타입력!$M8=2,IF(직접데이타입력!$E8="2",직접데이타입력!$K8," ")," ")</f>
        <v xml:space="preserve"> </v>
      </c>
      <c r="D3" s="103" t="str">
        <f>IF(직접데이타입력!$M8=2,IF(직접데이타입력!$E8="3",직접데이타입력!$K8," ")," ")</f>
        <v xml:space="preserve"> </v>
      </c>
      <c r="E3" s="103" t="str">
        <f>IF(직접데이타입력!$M8=2,IF(직접데이타입력!$E8="4",직접데이타입력!$K8," ")," ")</f>
        <v xml:space="preserve"> </v>
      </c>
      <c r="F3" s="103" t="str">
        <f>IF(직접데이타입력!$M8=2,IF(직접데이타입력!$E8="5",직접데이타입력!$K8," ")," ")</f>
        <v xml:space="preserve"> </v>
      </c>
      <c r="G3" s="103" t="str">
        <f>IF(직접데이타입력!$M8=2,IF(직접데이타입력!$E8="6",직접데이타입력!$K8," ")," ")</f>
        <v xml:space="preserve"> </v>
      </c>
      <c r="H3" s="103" t="str">
        <f>IF(직접데이타입력!$M8=2,IF(직접데이타입력!$E8="7",직접데이타입력!$K8," ")," ")</f>
        <v xml:space="preserve"> </v>
      </c>
      <c r="I3" s="103" t="str">
        <f>IF(직접데이타입력!$M8=2,IF(직접데이타입력!$E8="8",직접데이타입력!$K8," ")," ")</f>
        <v xml:space="preserve"> </v>
      </c>
      <c r="J3" s="103" t="str">
        <f>IF(직접데이타입력!$M8=2,IF(직접데이타입력!$E8="9",직접데이타입력!$K8," ")," ")</f>
        <v xml:space="preserve"> </v>
      </c>
      <c r="K3" s="103" t="str">
        <f>IF(직접데이타입력!$M8=2,IF(직접데이타입력!$E8="10",직접데이타입력!$K8," ")," ")</f>
        <v xml:space="preserve"> </v>
      </c>
      <c r="L3" s="103" t="str">
        <f>IF(직접데이타입력!$M8=2,IF(직접데이타입력!$E8="11",직접데이타입력!$K8," ")," ")</f>
        <v xml:space="preserve"> </v>
      </c>
      <c r="M3" s="103" t="str">
        <f>IF(직접데이타입력!$M8=2,IF(직접데이타입력!$E8="12",직접데이타입력!$K8," ")," ")</f>
        <v xml:space="preserve"> </v>
      </c>
      <c r="N3" s="103" t="str">
        <f>IF(직접데이타입력!$M8=2,IF(직접데이타입력!$E8="13",직접데이타입력!$K8," ")," ")</f>
        <v xml:space="preserve"> </v>
      </c>
      <c r="O3" s="103" t="str">
        <f>IF(직접데이타입력!$M8=2,IF(직접데이타입력!$E8="14",직접데이타입력!$K8," ")," ")</f>
        <v xml:space="preserve"> </v>
      </c>
      <c r="P3" s="103" t="str">
        <f>IF(직접데이타입력!$M8=2,IF(직접데이타입력!$E8="15",직접데이타입력!$K8," ")," ")</f>
        <v xml:space="preserve"> </v>
      </c>
      <c r="Q3" s="103" t="str">
        <f>IF(직접데이타입력!$M8=2,IF(직접데이타입력!$E8="16",직접데이타입력!$K8," ")," ")</f>
        <v xml:space="preserve"> </v>
      </c>
      <c r="R3" s="103" t="str">
        <f>IF(직접데이타입력!$M8=2,IF(직접데이타입력!$E8="17",직접데이타입력!$K8," ")," ")</f>
        <v xml:space="preserve"> </v>
      </c>
      <c r="S3" s="103" t="str">
        <f>IF(직접데이타입력!$M8=2,IF(직접데이타입력!$E8="18",직접데이타입력!$K8," ")," ")</f>
        <v xml:space="preserve"> </v>
      </c>
      <c r="T3" s="103" t="str">
        <f>IF(직접데이타입력!$M8=2,IF(직접데이타입력!$E8="19",직접데이타입력!$K8," ")," ")</f>
        <v xml:space="preserve"> </v>
      </c>
    </row>
    <row r="4" spans="1:20" ht="11.25" customHeight="1">
      <c r="A4" s="103">
        <f t="shared" si="0"/>
        <v>3</v>
      </c>
      <c r="B4" s="103" t="str">
        <f>IF(직접데이타입력!$M9=2,IF(직접데이타입력!$E9="1",직접데이타입력!$K9," ")," ")</f>
        <v xml:space="preserve"> </v>
      </c>
      <c r="C4" s="103" t="str">
        <f>IF(직접데이타입력!$M9=2,IF(직접데이타입력!$E9="2",직접데이타입력!$K9," ")," ")</f>
        <v xml:space="preserve"> </v>
      </c>
      <c r="D4" s="103" t="str">
        <f>IF(직접데이타입력!$M9=2,IF(직접데이타입력!$E9="3",직접데이타입력!$K9," ")," ")</f>
        <v xml:space="preserve"> </v>
      </c>
      <c r="E4" s="103" t="str">
        <f>IF(직접데이타입력!$M9=2,IF(직접데이타입력!$E9="4",직접데이타입력!$K9," ")," ")</f>
        <v xml:space="preserve"> </v>
      </c>
      <c r="F4" s="103" t="str">
        <f>IF(직접데이타입력!$M9=2,IF(직접데이타입력!$E9="5",직접데이타입력!$K9," ")," ")</f>
        <v xml:space="preserve"> </v>
      </c>
      <c r="G4" s="103" t="str">
        <f>IF(직접데이타입력!$M9=2,IF(직접데이타입력!$E9="6",직접데이타입력!$K9," ")," ")</f>
        <v xml:space="preserve"> </v>
      </c>
      <c r="H4" s="103" t="str">
        <f>IF(직접데이타입력!$M9=2,IF(직접데이타입력!$E9="7",직접데이타입력!$K9," ")," ")</f>
        <v xml:space="preserve"> </v>
      </c>
      <c r="I4" s="103" t="str">
        <f>IF(직접데이타입력!$M9=2,IF(직접데이타입력!$E9="8",직접데이타입력!$K9," ")," ")</f>
        <v xml:space="preserve"> </v>
      </c>
      <c r="J4" s="103" t="str">
        <f>IF(직접데이타입력!$M9=2,IF(직접데이타입력!$E9="9",직접데이타입력!$K9," ")," ")</f>
        <v xml:space="preserve"> </v>
      </c>
      <c r="K4" s="103" t="str">
        <f>IF(직접데이타입력!$M9=2,IF(직접데이타입력!$E9="10",직접데이타입력!$K9," ")," ")</f>
        <v xml:space="preserve"> </v>
      </c>
      <c r="L4" s="103" t="str">
        <f>IF(직접데이타입력!$M9=2,IF(직접데이타입력!$E9="11",직접데이타입력!$K9," ")," ")</f>
        <v xml:space="preserve"> </v>
      </c>
      <c r="M4" s="103" t="str">
        <f>IF(직접데이타입력!$M9=2,IF(직접데이타입력!$E9="12",직접데이타입력!$K9," ")," ")</f>
        <v xml:space="preserve"> </v>
      </c>
      <c r="N4" s="103" t="str">
        <f>IF(직접데이타입력!$M9=2,IF(직접데이타입력!$E9="13",직접데이타입력!$K9," ")," ")</f>
        <v xml:space="preserve"> </v>
      </c>
      <c r="O4" s="103" t="str">
        <f>IF(직접데이타입력!$M9=2,IF(직접데이타입력!$E9="14",직접데이타입력!$K9," ")," ")</f>
        <v xml:space="preserve"> </v>
      </c>
      <c r="P4" s="103" t="str">
        <f>IF(직접데이타입력!$M9=2,IF(직접데이타입력!$E9="15",직접데이타입력!$K9," ")," ")</f>
        <v xml:space="preserve"> </v>
      </c>
      <c r="Q4" s="103" t="str">
        <f>IF(직접데이타입력!$M9=2,IF(직접데이타입력!$E9="16",직접데이타입력!$K9," ")," ")</f>
        <v xml:space="preserve"> </v>
      </c>
      <c r="R4" s="103" t="str">
        <f>IF(직접데이타입력!$M9=2,IF(직접데이타입력!$E9="17",직접데이타입력!$K9," ")," ")</f>
        <v xml:space="preserve"> </v>
      </c>
      <c r="S4" s="103" t="str">
        <f>IF(직접데이타입력!$M9=2,IF(직접데이타입력!$E9="18",직접데이타입력!$K9," ")," ")</f>
        <v xml:space="preserve"> </v>
      </c>
      <c r="T4" s="103" t="str">
        <f>IF(직접데이타입력!$M9=2,IF(직접데이타입력!$E9="19",직접데이타입력!$K9," ")," ")</f>
        <v xml:space="preserve"> </v>
      </c>
    </row>
    <row r="5" spans="1:20" ht="11.25" customHeight="1">
      <c r="A5" s="103">
        <f t="shared" si="0"/>
        <v>4</v>
      </c>
      <c r="B5" s="103" t="str">
        <f>IF(직접데이타입력!$M10=2,IF(직접데이타입력!$E10="1",직접데이타입력!$K10," ")," ")</f>
        <v xml:space="preserve"> </v>
      </c>
      <c r="C5" s="103" t="str">
        <f>IF(직접데이타입력!$M10=2,IF(직접데이타입력!$E10="2",직접데이타입력!$K10," ")," ")</f>
        <v xml:space="preserve"> </v>
      </c>
      <c r="D5" s="103" t="str">
        <f>IF(직접데이타입력!$M10=2,IF(직접데이타입력!$E10="3",직접데이타입력!$K10," ")," ")</f>
        <v xml:space="preserve"> </v>
      </c>
      <c r="E5" s="103" t="str">
        <f>IF(직접데이타입력!$M10=2,IF(직접데이타입력!$E10="4",직접데이타입력!$K10," ")," ")</f>
        <v xml:space="preserve"> </v>
      </c>
      <c r="F5" s="103" t="str">
        <f>IF(직접데이타입력!$M10=2,IF(직접데이타입력!$E10="5",직접데이타입력!$K10," ")," ")</f>
        <v xml:space="preserve"> </v>
      </c>
      <c r="G5" s="103" t="str">
        <f>IF(직접데이타입력!$M10=2,IF(직접데이타입력!$E10="6",직접데이타입력!$K10," ")," ")</f>
        <v xml:space="preserve"> </v>
      </c>
      <c r="H5" s="103" t="str">
        <f>IF(직접데이타입력!$M10=2,IF(직접데이타입력!$E10="7",직접데이타입력!$K10," ")," ")</f>
        <v xml:space="preserve"> </v>
      </c>
      <c r="I5" s="103" t="str">
        <f>IF(직접데이타입력!$M10=2,IF(직접데이타입력!$E10="8",직접데이타입력!$K10," ")," ")</f>
        <v xml:space="preserve"> </v>
      </c>
      <c r="J5" s="103" t="str">
        <f>IF(직접데이타입력!$M10=2,IF(직접데이타입력!$E10="9",직접데이타입력!$K10," ")," ")</f>
        <v xml:space="preserve"> </v>
      </c>
      <c r="K5" s="103" t="str">
        <f>IF(직접데이타입력!$M10=2,IF(직접데이타입력!$E10="10",직접데이타입력!$K10," ")," ")</f>
        <v xml:space="preserve"> </v>
      </c>
      <c r="L5" s="103" t="str">
        <f>IF(직접데이타입력!$M10=2,IF(직접데이타입력!$E10="11",직접데이타입력!$K10," ")," ")</f>
        <v xml:space="preserve"> </v>
      </c>
      <c r="M5" s="103" t="str">
        <f>IF(직접데이타입력!$M10=2,IF(직접데이타입력!$E10="12",직접데이타입력!$K10," ")," ")</f>
        <v xml:space="preserve"> </v>
      </c>
      <c r="N5" s="103" t="str">
        <f>IF(직접데이타입력!$M10=2,IF(직접데이타입력!$E10="13",직접데이타입력!$K10," ")," ")</f>
        <v xml:space="preserve"> </v>
      </c>
      <c r="O5" s="103" t="str">
        <f>IF(직접데이타입력!$M10=2,IF(직접데이타입력!$E10="14",직접데이타입력!$K10," ")," ")</f>
        <v xml:space="preserve"> </v>
      </c>
      <c r="P5" s="103" t="str">
        <f>IF(직접데이타입력!$M10=2,IF(직접데이타입력!$E10="15",직접데이타입력!$K10," ")," ")</f>
        <v xml:space="preserve"> </v>
      </c>
      <c r="Q5" s="103" t="str">
        <f>IF(직접데이타입력!$M10=2,IF(직접데이타입력!$E10="16",직접데이타입력!$K10," ")," ")</f>
        <v xml:space="preserve"> </v>
      </c>
      <c r="R5" s="103" t="str">
        <f>IF(직접데이타입력!$M10=2,IF(직접데이타입력!$E10="17",직접데이타입력!$K10," ")," ")</f>
        <v xml:space="preserve"> </v>
      </c>
      <c r="S5" s="103" t="str">
        <f>IF(직접데이타입력!$M10=2,IF(직접데이타입력!$E10="18",직접데이타입력!$K10," ")," ")</f>
        <v xml:space="preserve"> </v>
      </c>
      <c r="T5" s="103" t="str">
        <f>IF(직접데이타입력!$M10=2,IF(직접데이타입력!$E10="19",직접데이타입력!$K10," ")," ")</f>
        <v xml:space="preserve"> </v>
      </c>
    </row>
    <row r="6" spans="1:20" ht="11.25" customHeight="1">
      <c r="A6" s="103">
        <f t="shared" si="0"/>
        <v>5</v>
      </c>
      <c r="B6" s="103" t="str">
        <f>IF(직접데이타입력!$M11=2,IF(직접데이타입력!$E11="1",직접데이타입력!$K11," ")," ")</f>
        <v xml:space="preserve"> </v>
      </c>
      <c r="C6" s="103" t="str">
        <f>IF(직접데이타입력!$M11=2,IF(직접데이타입력!$E11="2",직접데이타입력!$K11," ")," ")</f>
        <v xml:space="preserve"> </v>
      </c>
      <c r="D6" s="103" t="str">
        <f>IF(직접데이타입력!$M11=2,IF(직접데이타입력!$E11="3",직접데이타입력!$K11," ")," ")</f>
        <v xml:space="preserve"> </v>
      </c>
      <c r="E6" s="103" t="str">
        <f>IF(직접데이타입력!$M11=2,IF(직접데이타입력!$E11="4",직접데이타입력!$K11," ")," ")</f>
        <v xml:space="preserve"> </v>
      </c>
      <c r="F6" s="103" t="str">
        <f>IF(직접데이타입력!$M11=2,IF(직접데이타입력!$E11="5",직접데이타입력!$K11," ")," ")</f>
        <v xml:space="preserve"> </v>
      </c>
      <c r="G6" s="103" t="str">
        <f>IF(직접데이타입력!$M11=2,IF(직접데이타입력!$E11="6",직접데이타입력!$K11," ")," ")</f>
        <v xml:space="preserve"> </v>
      </c>
      <c r="H6" s="103" t="str">
        <f>IF(직접데이타입력!$M11=2,IF(직접데이타입력!$E11="7",직접데이타입력!$K11," ")," ")</f>
        <v xml:space="preserve"> </v>
      </c>
      <c r="I6" s="103" t="str">
        <f>IF(직접데이타입력!$M11=2,IF(직접데이타입력!$E11="8",직접데이타입력!$K11," ")," ")</f>
        <v xml:space="preserve"> </v>
      </c>
      <c r="J6" s="103" t="str">
        <f>IF(직접데이타입력!$M11=2,IF(직접데이타입력!$E11="9",직접데이타입력!$K11," ")," ")</f>
        <v xml:space="preserve"> </v>
      </c>
      <c r="K6" s="103" t="str">
        <f>IF(직접데이타입력!$M11=2,IF(직접데이타입력!$E11="10",직접데이타입력!$K11," ")," ")</f>
        <v xml:space="preserve"> </v>
      </c>
      <c r="L6" s="103" t="str">
        <f>IF(직접데이타입력!$M11=2,IF(직접데이타입력!$E11="11",직접데이타입력!$K11," ")," ")</f>
        <v xml:space="preserve"> </v>
      </c>
      <c r="M6" s="103" t="str">
        <f>IF(직접데이타입력!$M11=2,IF(직접데이타입력!$E11="12",직접데이타입력!$K11," ")," ")</f>
        <v xml:space="preserve"> </v>
      </c>
      <c r="N6" s="103" t="str">
        <f>IF(직접데이타입력!$M11=2,IF(직접데이타입력!$E11="13",직접데이타입력!$K11," ")," ")</f>
        <v xml:space="preserve"> </v>
      </c>
      <c r="O6" s="103" t="str">
        <f>IF(직접데이타입력!$M11=2,IF(직접데이타입력!$E11="14",직접데이타입력!$K11," ")," ")</f>
        <v xml:space="preserve"> </v>
      </c>
      <c r="P6" s="103" t="str">
        <f>IF(직접데이타입력!$M11=2,IF(직접데이타입력!$E11="15",직접데이타입력!$K11," ")," ")</f>
        <v xml:space="preserve"> </v>
      </c>
      <c r="Q6" s="103" t="str">
        <f>IF(직접데이타입력!$M11=2,IF(직접데이타입력!$E11="16",직접데이타입력!$K11," ")," ")</f>
        <v xml:space="preserve"> </v>
      </c>
      <c r="R6" s="103" t="str">
        <f>IF(직접데이타입력!$M11=2,IF(직접데이타입력!$E11="17",직접데이타입력!$K11," ")," ")</f>
        <v xml:space="preserve"> </v>
      </c>
      <c r="S6" s="103" t="str">
        <f>IF(직접데이타입력!$M11=2,IF(직접데이타입력!$E11="18",직접데이타입력!$K11," ")," ")</f>
        <v xml:space="preserve"> </v>
      </c>
      <c r="T6" s="103" t="str">
        <f>IF(직접데이타입력!$M11=2,IF(직접데이타입력!$E11="19",직접데이타입력!$K11," ")," ")</f>
        <v xml:space="preserve"> </v>
      </c>
    </row>
    <row r="7" spans="1:20" ht="11.25" customHeight="1">
      <c r="A7" s="103">
        <f t="shared" si="0"/>
        <v>6</v>
      </c>
      <c r="B7" s="103" t="str">
        <f>IF(직접데이타입력!$M12=2,IF(직접데이타입력!$E12="1",직접데이타입력!$K12," ")," ")</f>
        <v xml:space="preserve"> </v>
      </c>
      <c r="C7" s="103" t="str">
        <f>IF(직접데이타입력!$M12=2,IF(직접데이타입력!$E12="2",직접데이타입력!$K12," ")," ")</f>
        <v xml:space="preserve"> </v>
      </c>
      <c r="D7" s="103" t="str">
        <f>IF(직접데이타입력!$M12=2,IF(직접데이타입력!$E12="3",직접데이타입력!$K12," ")," ")</f>
        <v xml:space="preserve"> </v>
      </c>
      <c r="E7" s="103" t="str">
        <f>IF(직접데이타입력!$M12=2,IF(직접데이타입력!$E12="4",직접데이타입력!$K12," ")," ")</f>
        <v xml:space="preserve"> </v>
      </c>
      <c r="F7" s="103" t="str">
        <f>IF(직접데이타입력!$M12=2,IF(직접데이타입력!$E12="5",직접데이타입력!$K12," ")," ")</f>
        <v xml:space="preserve"> </v>
      </c>
      <c r="G7" s="103" t="str">
        <f>IF(직접데이타입력!$M12=2,IF(직접데이타입력!$E12="6",직접데이타입력!$K12," ")," ")</f>
        <v xml:space="preserve"> </v>
      </c>
      <c r="H7" s="103" t="str">
        <f>IF(직접데이타입력!$M12=2,IF(직접데이타입력!$E12="7",직접데이타입력!$K12," ")," ")</f>
        <v xml:space="preserve"> </v>
      </c>
      <c r="I7" s="103" t="str">
        <f>IF(직접데이타입력!$M12=2,IF(직접데이타입력!$E12="8",직접데이타입력!$K12," ")," ")</f>
        <v xml:space="preserve"> </v>
      </c>
      <c r="J7" s="103" t="str">
        <f>IF(직접데이타입력!$M12=2,IF(직접데이타입력!$E12="9",직접데이타입력!$K12," ")," ")</f>
        <v xml:space="preserve"> </v>
      </c>
      <c r="K7" s="103" t="str">
        <f>IF(직접데이타입력!$M12=2,IF(직접데이타입력!$E12="10",직접데이타입력!$K12," ")," ")</f>
        <v xml:space="preserve"> </v>
      </c>
      <c r="L7" s="103" t="str">
        <f>IF(직접데이타입력!$M12=2,IF(직접데이타입력!$E12="11",직접데이타입력!$K12," ")," ")</f>
        <v xml:space="preserve"> </v>
      </c>
      <c r="M7" s="103" t="str">
        <f>IF(직접데이타입력!$M12=2,IF(직접데이타입력!$E12="12",직접데이타입력!$K12," ")," ")</f>
        <v xml:space="preserve"> </v>
      </c>
      <c r="N7" s="103" t="str">
        <f>IF(직접데이타입력!$M12=2,IF(직접데이타입력!$E12="13",직접데이타입력!$K12," ")," ")</f>
        <v xml:space="preserve"> </v>
      </c>
      <c r="O7" s="103" t="str">
        <f>IF(직접데이타입력!$M12=2,IF(직접데이타입력!$E12="14",직접데이타입력!$K12," ")," ")</f>
        <v xml:space="preserve"> </v>
      </c>
      <c r="P7" s="103" t="str">
        <f>IF(직접데이타입력!$M12=2,IF(직접데이타입력!$E12="15",직접데이타입력!$K12," ")," ")</f>
        <v xml:space="preserve"> </v>
      </c>
      <c r="Q7" s="103" t="str">
        <f>IF(직접데이타입력!$M12=2,IF(직접데이타입력!$E12="16",직접데이타입력!$K12," ")," ")</f>
        <v xml:space="preserve"> </v>
      </c>
      <c r="R7" s="103" t="str">
        <f>IF(직접데이타입력!$M12=2,IF(직접데이타입력!$E12="17",직접데이타입력!$K12," ")," ")</f>
        <v xml:space="preserve"> </v>
      </c>
      <c r="S7" s="103" t="str">
        <f>IF(직접데이타입력!$M12=2,IF(직접데이타입력!$E12="18",직접데이타입력!$K12," ")," ")</f>
        <v xml:space="preserve"> </v>
      </c>
      <c r="T7" s="103" t="str">
        <f>IF(직접데이타입력!$M12=2,IF(직접데이타입력!$E12="19",직접데이타입력!$K12," ")," ")</f>
        <v xml:space="preserve"> </v>
      </c>
    </row>
    <row r="8" spans="1:20" ht="11.25" customHeight="1">
      <c r="A8" s="103">
        <f t="shared" si="0"/>
        <v>7</v>
      </c>
      <c r="B8" s="103" t="str">
        <f>IF(직접데이타입력!$M13=2,IF(직접데이타입력!$E13="1",직접데이타입력!$K13," ")," ")</f>
        <v xml:space="preserve"> </v>
      </c>
      <c r="C8" s="103" t="str">
        <f>IF(직접데이타입력!$M13=2,IF(직접데이타입력!$E13="2",직접데이타입력!$K13," ")," ")</f>
        <v xml:space="preserve"> </v>
      </c>
      <c r="D8" s="103" t="str">
        <f>IF(직접데이타입력!$M13=2,IF(직접데이타입력!$E13="3",직접데이타입력!$K13," ")," ")</f>
        <v xml:space="preserve"> </v>
      </c>
      <c r="E8" s="103" t="str">
        <f>IF(직접데이타입력!$M13=2,IF(직접데이타입력!$E13="4",직접데이타입력!$K13," ")," ")</f>
        <v xml:space="preserve"> </v>
      </c>
      <c r="F8" s="103" t="str">
        <f>IF(직접데이타입력!$M13=2,IF(직접데이타입력!$E13="5",직접데이타입력!$K13," ")," ")</f>
        <v xml:space="preserve"> </v>
      </c>
      <c r="G8" s="103" t="str">
        <f>IF(직접데이타입력!$M13=2,IF(직접데이타입력!$E13="6",직접데이타입력!$K13," ")," ")</f>
        <v xml:space="preserve"> </v>
      </c>
      <c r="H8" s="103" t="str">
        <f>IF(직접데이타입력!$M13=2,IF(직접데이타입력!$E13="7",직접데이타입력!$K13," ")," ")</f>
        <v xml:space="preserve"> </v>
      </c>
      <c r="I8" s="103" t="str">
        <f>IF(직접데이타입력!$M13=2,IF(직접데이타입력!$E13="8",직접데이타입력!$K13," ")," ")</f>
        <v xml:space="preserve"> </v>
      </c>
      <c r="J8" s="103" t="str">
        <f>IF(직접데이타입력!$M13=2,IF(직접데이타입력!$E13="9",직접데이타입력!$K13," ")," ")</f>
        <v xml:space="preserve"> </v>
      </c>
      <c r="K8" s="103" t="str">
        <f>IF(직접데이타입력!$M13=2,IF(직접데이타입력!$E13="10",직접데이타입력!$K13," ")," ")</f>
        <v xml:space="preserve"> </v>
      </c>
      <c r="L8" s="103" t="str">
        <f>IF(직접데이타입력!$M13=2,IF(직접데이타입력!$E13="11",직접데이타입력!$K13," ")," ")</f>
        <v xml:space="preserve"> </v>
      </c>
      <c r="M8" s="103" t="str">
        <f>IF(직접데이타입력!$M13=2,IF(직접데이타입력!$E13="12",직접데이타입력!$K13," ")," ")</f>
        <v xml:space="preserve"> </v>
      </c>
      <c r="N8" s="103" t="str">
        <f>IF(직접데이타입력!$M13=2,IF(직접데이타입력!$E13="13",직접데이타입력!$K13," ")," ")</f>
        <v xml:space="preserve"> </v>
      </c>
      <c r="O8" s="103" t="str">
        <f>IF(직접데이타입력!$M13=2,IF(직접데이타입력!$E13="14",직접데이타입력!$K13," ")," ")</f>
        <v xml:space="preserve"> </v>
      </c>
      <c r="P8" s="103" t="str">
        <f>IF(직접데이타입력!$M13=2,IF(직접데이타입력!$E13="15",직접데이타입력!$K13," ")," ")</f>
        <v xml:space="preserve"> </v>
      </c>
      <c r="Q8" s="103" t="str">
        <f>IF(직접데이타입력!$M13=2,IF(직접데이타입력!$E13="16",직접데이타입력!$K13," ")," ")</f>
        <v xml:space="preserve"> </v>
      </c>
      <c r="R8" s="103" t="str">
        <f>IF(직접데이타입력!$M13=2,IF(직접데이타입력!$E13="17",직접데이타입력!$K13," ")," ")</f>
        <v xml:space="preserve"> </v>
      </c>
      <c r="S8" s="103" t="str">
        <f>IF(직접데이타입력!$M13=2,IF(직접데이타입력!$E13="18",직접데이타입력!$K13," ")," ")</f>
        <v xml:space="preserve"> </v>
      </c>
      <c r="T8" s="103" t="str">
        <f>IF(직접데이타입력!$M13=2,IF(직접데이타입력!$E13="19",직접데이타입력!$K13," ")," ")</f>
        <v xml:space="preserve"> </v>
      </c>
    </row>
    <row r="9" spans="1:20" ht="11.25" customHeight="1">
      <c r="A9" s="103">
        <f t="shared" si="0"/>
        <v>8</v>
      </c>
      <c r="B9" s="103" t="str">
        <f>IF(직접데이타입력!$M14=2,IF(직접데이타입력!$E14="1",직접데이타입력!$K14," ")," ")</f>
        <v xml:space="preserve"> </v>
      </c>
      <c r="C9" s="103" t="str">
        <f>IF(직접데이타입력!$M14=2,IF(직접데이타입력!$E14="2",직접데이타입력!$K14," ")," ")</f>
        <v xml:space="preserve"> </v>
      </c>
      <c r="D9" s="103" t="str">
        <f>IF(직접데이타입력!$M14=2,IF(직접데이타입력!$E14="3",직접데이타입력!$K14," ")," ")</f>
        <v xml:space="preserve"> </v>
      </c>
      <c r="E9" s="103" t="str">
        <f>IF(직접데이타입력!$M14=2,IF(직접데이타입력!$E14="4",직접데이타입력!$K14," ")," ")</f>
        <v xml:space="preserve"> </v>
      </c>
      <c r="F9" s="103" t="str">
        <f>IF(직접데이타입력!$M14=2,IF(직접데이타입력!$E14="5",직접데이타입력!$K14," ")," ")</f>
        <v xml:space="preserve"> </v>
      </c>
      <c r="G9" s="103" t="str">
        <f>IF(직접데이타입력!$M14=2,IF(직접데이타입력!$E14="6",직접데이타입력!$K14," ")," ")</f>
        <v xml:space="preserve"> </v>
      </c>
      <c r="H9" s="103" t="str">
        <f>IF(직접데이타입력!$M14=2,IF(직접데이타입력!$E14="7",직접데이타입력!$K14," ")," ")</f>
        <v xml:space="preserve"> </v>
      </c>
      <c r="I9" s="103" t="str">
        <f>IF(직접데이타입력!$M14=2,IF(직접데이타입력!$E14="8",직접데이타입력!$K14," ")," ")</f>
        <v xml:space="preserve"> </v>
      </c>
      <c r="J9" s="103" t="str">
        <f>IF(직접데이타입력!$M14=2,IF(직접데이타입력!$E14="9",직접데이타입력!$K14," ")," ")</f>
        <v xml:space="preserve"> </v>
      </c>
      <c r="K9" s="103" t="str">
        <f>IF(직접데이타입력!$M14=2,IF(직접데이타입력!$E14="10",직접데이타입력!$K14," ")," ")</f>
        <v xml:space="preserve"> </v>
      </c>
      <c r="L9" s="103" t="str">
        <f>IF(직접데이타입력!$M14=2,IF(직접데이타입력!$E14="11",직접데이타입력!$K14," ")," ")</f>
        <v xml:space="preserve"> </v>
      </c>
      <c r="M9" s="103" t="str">
        <f>IF(직접데이타입력!$M14=2,IF(직접데이타입력!$E14="12",직접데이타입력!$K14," ")," ")</f>
        <v xml:space="preserve"> </v>
      </c>
      <c r="N9" s="103" t="str">
        <f>IF(직접데이타입력!$M14=2,IF(직접데이타입력!$E14="13",직접데이타입력!$K14," ")," ")</f>
        <v xml:space="preserve"> </v>
      </c>
      <c r="O9" s="103" t="str">
        <f>IF(직접데이타입력!$M14=2,IF(직접데이타입력!$E14="14",직접데이타입력!$K14," ")," ")</f>
        <v xml:space="preserve"> </v>
      </c>
      <c r="P9" s="103" t="str">
        <f>IF(직접데이타입력!$M14=2,IF(직접데이타입력!$E14="15",직접데이타입력!$K14," ")," ")</f>
        <v xml:space="preserve"> </v>
      </c>
      <c r="Q9" s="103" t="str">
        <f>IF(직접데이타입력!$M14=2,IF(직접데이타입력!$E14="16",직접데이타입력!$K14," ")," ")</f>
        <v xml:space="preserve"> </v>
      </c>
      <c r="R9" s="103" t="str">
        <f>IF(직접데이타입력!$M14=2,IF(직접데이타입력!$E14="17",직접데이타입력!$K14," ")," ")</f>
        <v xml:space="preserve"> </v>
      </c>
      <c r="S9" s="103" t="str">
        <f>IF(직접데이타입력!$M14=2,IF(직접데이타입력!$E14="18",직접데이타입력!$K14," ")," ")</f>
        <v xml:space="preserve"> </v>
      </c>
      <c r="T9" s="103" t="str">
        <f>IF(직접데이타입력!$M14=2,IF(직접데이타입력!$E14="19",직접데이타입력!$K14," ")," ")</f>
        <v xml:space="preserve"> </v>
      </c>
    </row>
    <row r="10" spans="1:20" ht="11.25" customHeight="1">
      <c r="A10" s="103">
        <f t="shared" si="0"/>
        <v>9</v>
      </c>
      <c r="B10" s="103" t="str">
        <f>IF(직접데이타입력!$M15=2,IF(직접데이타입력!$E15="1",직접데이타입력!$K15," ")," ")</f>
        <v xml:space="preserve"> </v>
      </c>
      <c r="C10" s="103" t="str">
        <f>IF(직접데이타입력!$M15=2,IF(직접데이타입력!$E15="2",직접데이타입력!$K15," ")," ")</f>
        <v xml:space="preserve"> </v>
      </c>
      <c r="D10" s="103" t="str">
        <f>IF(직접데이타입력!$M15=2,IF(직접데이타입력!$E15="3",직접데이타입력!$K15," ")," ")</f>
        <v xml:space="preserve"> </v>
      </c>
      <c r="E10" s="103" t="str">
        <f>IF(직접데이타입력!$M15=2,IF(직접데이타입력!$E15="4",직접데이타입력!$K15," ")," ")</f>
        <v xml:space="preserve"> </v>
      </c>
      <c r="F10" s="103" t="str">
        <f>IF(직접데이타입력!$M15=2,IF(직접데이타입력!$E15="5",직접데이타입력!$K15," ")," ")</f>
        <v xml:space="preserve"> </v>
      </c>
      <c r="G10" s="103" t="str">
        <f>IF(직접데이타입력!$M15=2,IF(직접데이타입력!$E15="6",직접데이타입력!$K15," ")," ")</f>
        <v xml:space="preserve"> </v>
      </c>
      <c r="H10" s="103" t="str">
        <f>IF(직접데이타입력!$M15=2,IF(직접데이타입력!$E15="7",직접데이타입력!$K15," ")," ")</f>
        <v xml:space="preserve"> </v>
      </c>
      <c r="I10" s="103" t="str">
        <f>IF(직접데이타입력!$M15=2,IF(직접데이타입력!$E15="8",직접데이타입력!$K15," ")," ")</f>
        <v xml:space="preserve"> </v>
      </c>
      <c r="J10" s="103" t="str">
        <f>IF(직접데이타입력!$M15=2,IF(직접데이타입력!$E15="9",직접데이타입력!$K15," ")," ")</f>
        <v xml:space="preserve"> </v>
      </c>
      <c r="K10" s="103" t="str">
        <f>IF(직접데이타입력!$M15=2,IF(직접데이타입력!$E15="10",직접데이타입력!$K15," ")," ")</f>
        <v xml:space="preserve"> </v>
      </c>
      <c r="L10" s="103" t="str">
        <f>IF(직접데이타입력!$M15=2,IF(직접데이타입력!$E15="11",직접데이타입력!$K15," ")," ")</f>
        <v xml:space="preserve"> </v>
      </c>
      <c r="M10" s="103" t="str">
        <f>IF(직접데이타입력!$M15=2,IF(직접데이타입력!$E15="12",직접데이타입력!$K15," ")," ")</f>
        <v xml:space="preserve"> </v>
      </c>
      <c r="N10" s="103" t="str">
        <f>IF(직접데이타입력!$M15=2,IF(직접데이타입력!$E15="13",직접데이타입력!$K15," ")," ")</f>
        <v xml:space="preserve"> </v>
      </c>
      <c r="O10" s="103" t="str">
        <f>IF(직접데이타입력!$M15=2,IF(직접데이타입력!$E15="14",직접데이타입력!$K15," ")," ")</f>
        <v xml:space="preserve"> </v>
      </c>
      <c r="P10" s="103" t="str">
        <f>IF(직접데이타입력!$M15=2,IF(직접데이타입력!$E15="15",직접데이타입력!$K15," ")," ")</f>
        <v xml:space="preserve"> </v>
      </c>
      <c r="Q10" s="103" t="str">
        <f>IF(직접데이타입력!$M15=2,IF(직접데이타입력!$E15="16",직접데이타입력!$K15," ")," ")</f>
        <v xml:space="preserve"> </v>
      </c>
      <c r="R10" s="103" t="str">
        <f>IF(직접데이타입력!$M15=2,IF(직접데이타입력!$E15="17",직접데이타입력!$K15," ")," ")</f>
        <v xml:space="preserve"> </v>
      </c>
      <c r="S10" s="103" t="str">
        <f>IF(직접데이타입력!$M15=2,IF(직접데이타입력!$E15="18",직접데이타입력!$K15," ")," ")</f>
        <v xml:space="preserve"> </v>
      </c>
      <c r="T10" s="103" t="str">
        <f>IF(직접데이타입력!$M15=2,IF(직접데이타입력!$E15="19",직접데이타입력!$K15," ")," ")</f>
        <v xml:space="preserve"> </v>
      </c>
    </row>
    <row r="11" spans="1:20" ht="11.25" customHeight="1">
      <c r="A11" s="103">
        <f t="shared" si="0"/>
        <v>10</v>
      </c>
      <c r="B11" s="103" t="str">
        <f>IF(직접데이타입력!$M16=2,IF(직접데이타입력!$E16="1",직접데이타입력!$K16," ")," ")</f>
        <v xml:space="preserve"> </v>
      </c>
      <c r="C11" s="103" t="str">
        <f>IF(직접데이타입력!$M16=2,IF(직접데이타입력!$E16="2",직접데이타입력!$K16," ")," ")</f>
        <v xml:space="preserve"> </v>
      </c>
      <c r="D11" s="103" t="str">
        <f>IF(직접데이타입력!$M16=2,IF(직접데이타입력!$E16="3",직접데이타입력!$K16," ")," ")</f>
        <v xml:space="preserve"> </v>
      </c>
      <c r="E11" s="103" t="str">
        <f>IF(직접데이타입력!$M16=2,IF(직접데이타입력!$E16="4",직접데이타입력!$K16," ")," ")</f>
        <v xml:space="preserve"> </v>
      </c>
      <c r="F11" s="103" t="str">
        <f>IF(직접데이타입력!$M16=2,IF(직접데이타입력!$E16="5",직접데이타입력!$K16," ")," ")</f>
        <v xml:space="preserve"> </v>
      </c>
      <c r="G11" s="103" t="str">
        <f>IF(직접데이타입력!$M16=2,IF(직접데이타입력!$E16="6",직접데이타입력!$K16," ")," ")</f>
        <v xml:space="preserve"> </v>
      </c>
      <c r="H11" s="103" t="str">
        <f>IF(직접데이타입력!$M16=2,IF(직접데이타입력!$E16="7",직접데이타입력!$K16," ")," ")</f>
        <v xml:space="preserve"> </v>
      </c>
      <c r="I11" s="103" t="str">
        <f>IF(직접데이타입력!$M16=2,IF(직접데이타입력!$E16="8",직접데이타입력!$K16," ")," ")</f>
        <v xml:space="preserve"> </v>
      </c>
      <c r="J11" s="103" t="str">
        <f>IF(직접데이타입력!$M16=2,IF(직접데이타입력!$E16="9",직접데이타입력!$K16," ")," ")</f>
        <v xml:space="preserve"> </v>
      </c>
      <c r="K11" s="103" t="str">
        <f>IF(직접데이타입력!$M16=2,IF(직접데이타입력!$E16="10",직접데이타입력!$K16," ")," ")</f>
        <v xml:space="preserve"> </v>
      </c>
      <c r="L11" s="103" t="str">
        <f>IF(직접데이타입력!$M16=2,IF(직접데이타입력!$E16="11",직접데이타입력!$K16," ")," ")</f>
        <v xml:space="preserve"> </v>
      </c>
      <c r="M11" s="103" t="str">
        <f>IF(직접데이타입력!$M16=2,IF(직접데이타입력!$E16="12",직접데이타입력!$K16," ")," ")</f>
        <v xml:space="preserve"> </v>
      </c>
      <c r="N11" s="103" t="str">
        <f>IF(직접데이타입력!$M16=2,IF(직접데이타입력!$E16="13",직접데이타입력!$K16," ")," ")</f>
        <v xml:space="preserve"> </v>
      </c>
      <c r="O11" s="103" t="str">
        <f>IF(직접데이타입력!$M16=2,IF(직접데이타입력!$E16="14",직접데이타입력!$K16," ")," ")</f>
        <v xml:space="preserve"> </v>
      </c>
      <c r="P11" s="103" t="str">
        <f>IF(직접데이타입력!$M16=2,IF(직접데이타입력!$E16="15",직접데이타입력!$K16," ")," ")</f>
        <v xml:space="preserve"> </v>
      </c>
      <c r="Q11" s="103" t="str">
        <f>IF(직접데이타입력!$M16=2,IF(직접데이타입력!$E16="16",직접데이타입력!$K16," ")," ")</f>
        <v xml:space="preserve"> </v>
      </c>
      <c r="R11" s="103" t="str">
        <f>IF(직접데이타입력!$M16=2,IF(직접데이타입력!$E16="17",직접데이타입력!$K16," ")," ")</f>
        <v xml:space="preserve"> </v>
      </c>
      <c r="S11" s="103" t="str">
        <f>IF(직접데이타입력!$M16=2,IF(직접데이타입력!$E16="18",직접데이타입력!$K16," ")," ")</f>
        <v xml:space="preserve"> </v>
      </c>
      <c r="T11" s="103" t="str">
        <f>IF(직접데이타입력!$M16=2,IF(직접데이타입력!$E16="19",직접데이타입력!$K16," ")," ")</f>
        <v xml:space="preserve"> </v>
      </c>
    </row>
    <row r="12" spans="1:20" ht="11.25" customHeight="1">
      <c r="A12" s="103">
        <f t="shared" si="0"/>
        <v>11</v>
      </c>
      <c r="B12" s="103" t="str">
        <f>IF(직접데이타입력!$M17=2,IF(직접데이타입력!$E17="1",직접데이타입력!$K17," ")," ")</f>
        <v xml:space="preserve"> </v>
      </c>
      <c r="C12" s="103" t="str">
        <f>IF(직접데이타입력!$M17=2,IF(직접데이타입력!$E17="2",직접데이타입력!$K17," ")," ")</f>
        <v xml:space="preserve"> </v>
      </c>
      <c r="D12" s="103" t="str">
        <f>IF(직접데이타입력!$M17=2,IF(직접데이타입력!$E17="3",직접데이타입력!$K17," ")," ")</f>
        <v xml:space="preserve"> </v>
      </c>
      <c r="E12" s="103" t="str">
        <f>IF(직접데이타입력!$M17=2,IF(직접데이타입력!$E17="4",직접데이타입력!$K17," ")," ")</f>
        <v xml:space="preserve"> </v>
      </c>
      <c r="F12" s="103" t="str">
        <f>IF(직접데이타입력!$M17=2,IF(직접데이타입력!$E17="5",직접데이타입력!$K17," ")," ")</f>
        <v xml:space="preserve"> </v>
      </c>
      <c r="G12" s="103" t="str">
        <f>IF(직접데이타입력!$M17=2,IF(직접데이타입력!$E17="6",직접데이타입력!$K17," ")," ")</f>
        <v xml:space="preserve"> </v>
      </c>
      <c r="H12" s="103" t="str">
        <f>IF(직접데이타입력!$M17=2,IF(직접데이타입력!$E17="7",직접데이타입력!$K17," ")," ")</f>
        <v xml:space="preserve"> </v>
      </c>
      <c r="I12" s="103" t="str">
        <f>IF(직접데이타입력!$M17=2,IF(직접데이타입력!$E17="8",직접데이타입력!$K17," ")," ")</f>
        <v xml:space="preserve"> </v>
      </c>
      <c r="J12" s="103" t="str">
        <f>IF(직접데이타입력!$M17=2,IF(직접데이타입력!$E17="9",직접데이타입력!$K17," ")," ")</f>
        <v xml:space="preserve"> </v>
      </c>
      <c r="K12" s="103" t="str">
        <f>IF(직접데이타입력!$M17=2,IF(직접데이타입력!$E17="10",직접데이타입력!$K17," ")," ")</f>
        <v xml:space="preserve"> </v>
      </c>
      <c r="L12" s="103" t="str">
        <f>IF(직접데이타입력!$M17=2,IF(직접데이타입력!$E17="11",직접데이타입력!$K17," ")," ")</f>
        <v xml:space="preserve"> </v>
      </c>
      <c r="M12" s="103" t="str">
        <f>IF(직접데이타입력!$M17=2,IF(직접데이타입력!$E17="12",직접데이타입력!$K17," ")," ")</f>
        <v xml:space="preserve"> </v>
      </c>
      <c r="N12" s="103" t="str">
        <f>IF(직접데이타입력!$M17=2,IF(직접데이타입력!$E17="13",직접데이타입력!$K17," ")," ")</f>
        <v xml:space="preserve"> </v>
      </c>
      <c r="O12" s="103" t="str">
        <f>IF(직접데이타입력!$M17=2,IF(직접데이타입력!$E17="14",직접데이타입력!$K17," ")," ")</f>
        <v xml:space="preserve"> </v>
      </c>
      <c r="P12" s="103" t="str">
        <f>IF(직접데이타입력!$M17=2,IF(직접데이타입력!$E17="15",직접데이타입력!$K17," ")," ")</f>
        <v xml:space="preserve"> </v>
      </c>
      <c r="Q12" s="103" t="str">
        <f>IF(직접데이타입력!$M17=2,IF(직접데이타입력!$E17="16",직접데이타입력!$K17," ")," ")</f>
        <v xml:space="preserve"> </v>
      </c>
      <c r="R12" s="103" t="str">
        <f>IF(직접데이타입력!$M17=2,IF(직접데이타입력!$E17="17",직접데이타입력!$K17," ")," ")</f>
        <v xml:space="preserve"> </v>
      </c>
      <c r="S12" s="103" t="str">
        <f>IF(직접데이타입력!$M17=2,IF(직접데이타입력!$E17="18",직접데이타입력!$K17," ")," ")</f>
        <v xml:space="preserve"> </v>
      </c>
      <c r="T12" s="103" t="str">
        <f>IF(직접데이타입력!$M17=2,IF(직접데이타입력!$E17="19",직접데이타입력!$K17," ")," ")</f>
        <v xml:space="preserve"> </v>
      </c>
    </row>
    <row r="13" spans="1:20" ht="11.25" customHeight="1">
      <c r="A13" s="103">
        <f t="shared" si="0"/>
        <v>12</v>
      </c>
      <c r="B13" s="103" t="str">
        <f>IF(직접데이타입력!$M18=2,IF(직접데이타입력!$E18="1",직접데이타입력!$K18," ")," ")</f>
        <v xml:space="preserve"> </v>
      </c>
      <c r="C13" s="103" t="str">
        <f>IF(직접데이타입력!$M18=2,IF(직접데이타입력!$E18="2",직접데이타입력!$K18," ")," ")</f>
        <v xml:space="preserve"> </v>
      </c>
      <c r="D13" s="103" t="str">
        <f>IF(직접데이타입력!$M18=2,IF(직접데이타입력!$E18="3",직접데이타입력!$K18," ")," ")</f>
        <v xml:space="preserve"> </v>
      </c>
      <c r="E13" s="103" t="str">
        <f>IF(직접데이타입력!$M18=2,IF(직접데이타입력!$E18="4",직접데이타입력!$K18," ")," ")</f>
        <v xml:space="preserve"> </v>
      </c>
      <c r="F13" s="103" t="str">
        <f>IF(직접데이타입력!$M18=2,IF(직접데이타입력!$E18="5",직접데이타입력!$K18," ")," ")</f>
        <v xml:space="preserve"> </v>
      </c>
      <c r="G13" s="103" t="str">
        <f>IF(직접데이타입력!$M18=2,IF(직접데이타입력!$E18="6",직접데이타입력!$K18," ")," ")</f>
        <v xml:space="preserve"> </v>
      </c>
      <c r="H13" s="103" t="str">
        <f>IF(직접데이타입력!$M18=2,IF(직접데이타입력!$E18="7",직접데이타입력!$K18," ")," ")</f>
        <v xml:space="preserve"> </v>
      </c>
      <c r="I13" s="103" t="str">
        <f>IF(직접데이타입력!$M18=2,IF(직접데이타입력!$E18="8",직접데이타입력!$K18," ")," ")</f>
        <v xml:space="preserve"> </v>
      </c>
      <c r="J13" s="103" t="str">
        <f>IF(직접데이타입력!$M18=2,IF(직접데이타입력!$E18="9",직접데이타입력!$K18," ")," ")</f>
        <v xml:space="preserve"> </v>
      </c>
      <c r="K13" s="103" t="str">
        <f>IF(직접데이타입력!$M18=2,IF(직접데이타입력!$E18="10",직접데이타입력!$K18," ")," ")</f>
        <v xml:space="preserve"> </v>
      </c>
      <c r="L13" s="103" t="str">
        <f>IF(직접데이타입력!$M18=2,IF(직접데이타입력!$E18="11",직접데이타입력!$K18," ")," ")</f>
        <v xml:space="preserve"> </v>
      </c>
      <c r="M13" s="103" t="str">
        <f>IF(직접데이타입력!$M18=2,IF(직접데이타입력!$E18="12",직접데이타입력!$K18," ")," ")</f>
        <v xml:space="preserve"> </v>
      </c>
      <c r="N13" s="103" t="str">
        <f>IF(직접데이타입력!$M18=2,IF(직접데이타입력!$E18="13",직접데이타입력!$K18," ")," ")</f>
        <v xml:space="preserve"> </v>
      </c>
      <c r="O13" s="103" t="str">
        <f>IF(직접데이타입력!$M18=2,IF(직접데이타입력!$E18="14",직접데이타입력!$K18," ")," ")</f>
        <v xml:space="preserve"> </v>
      </c>
      <c r="P13" s="103" t="str">
        <f>IF(직접데이타입력!$M18=2,IF(직접데이타입력!$E18="15",직접데이타입력!$K18," ")," ")</f>
        <v xml:space="preserve"> </v>
      </c>
      <c r="Q13" s="103" t="str">
        <f>IF(직접데이타입력!$M18=2,IF(직접데이타입력!$E18="16",직접데이타입력!$K18," ")," ")</f>
        <v xml:space="preserve"> </v>
      </c>
      <c r="R13" s="103" t="str">
        <f>IF(직접데이타입력!$M18=2,IF(직접데이타입력!$E18="17",직접데이타입력!$K18," ")," ")</f>
        <v xml:space="preserve"> </v>
      </c>
      <c r="S13" s="103" t="str">
        <f>IF(직접데이타입력!$M18=2,IF(직접데이타입력!$E18="18",직접데이타입력!$K18," ")," ")</f>
        <v xml:space="preserve"> </v>
      </c>
      <c r="T13" s="103" t="str">
        <f>IF(직접데이타입력!$M18=2,IF(직접데이타입력!$E18="19",직접데이타입력!$K18," ")," ")</f>
        <v xml:space="preserve"> </v>
      </c>
    </row>
    <row r="14" spans="1:20" ht="11.25" customHeight="1">
      <c r="A14" s="103">
        <f t="shared" si="0"/>
        <v>13</v>
      </c>
      <c r="B14" s="103" t="str">
        <f>IF(직접데이타입력!$M19=2,IF(직접데이타입력!$E19="1",직접데이타입력!$K19," ")," ")</f>
        <v xml:space="preserve"> </v>
      </c>
      <c r="C14" s="103" t="str">
        <f>IF(직접데이타입력!$M19=2,IF(직접데이타입력!$E19="2",직접데이타입력!$K19," ")," ")</f>
        <v xml:space="preserve"> </v>
      </c>
      <c r="D14" s="103" t="str">
        <f>IF(직접데이타입력!$M19=2,IF(직접데이타입력!$E19="3",직접데이타입력!$K19," ")," ")</f>
        <v xml:space="preserve"> </v>
      </c>
      <c r="E14" s="103" t="str">
        <f>IF(직접데이타입력!$M19=2,IF(직접데이타입력!$E19="4",직접데이타입력!$K19," ")," ")</f>
        <v xml:space="preserve"> </v>
      </c>
      <c r="F14" s="103" t="str">
        <f>IF(직접데이타입력!$M19=2,IF(직접데이타입력!$E19="5",직접데이타입력!$K19," ")," ")</f>
        <v xml:space="preserve"> </v>
      </c>
      <c r="G14" s="103" t="str">
        <f>IF(직접데이타입력!$M19=2,IF(직접데이타입력!$E19="6",직접데이타입력!$K19," ")," ")</f>
        <v xml:space="preserve"> </v>
      </c>
      <c r="H14" s="103" t="str">
        <f>IF(직접데이타입력!$M19=2,IF(직접데이타입력!$E19="7",직접데이타입력!$K19," ")," ")</f>
        <v xml:space="preserve"> </v>
      </c>
      <c r="I14" s="103" t="str">
        <f>IF(직접데이타입력!$M19=2,IF(직접데이타입력!$E19="8",직접데이타입력!$K19," ")," ")</f>
        <v xml:space="preserve"> </v>
      </c>
      <c r="J14" s="103" t="str">
        <f>IF(직접데이타입력!$M19=2,IF(직접데이타입력!$E19="9",직접데이타입력!$K19," ")," ")</f>
        <v xml:space="preserve"> </v>
      </c>
      <c r="K14" s="103" t="str">
        <f>IF(직접데이타입력!$M19=2,IF(직접데이타입력!$E19="10",직접데이타입력!$K19," ")," ")</f>
        <v xml:space="preserve"> </v>
      </c>
      <c r="L14" s="103" t="str">
        <f>IF(직접데이타입력!$M19=2,IF(직접데이타입력!$E19="11",직접데이타입력!$K19," ")," ")</f>
        <v xml:space="preserve"> </v>
      </c>
      <c r="M14" s="103" t="str">
        <f>IF(직접데이타입력!$M19=2,IF(직접데이타입력!$E19="12",직접데이타입력!$K19," ")," ")</f>
        <v xml:space="preserve"> </v>
      </c>
      <c r="N14" s="103" t="str">
        <f>IF(직접데이타입력!$M19=2,IF(직접데이타입력!$E19="13",직접데이타입력!$K19," ")," ")</f>
        <v xml:space="preserve"> </v>
      </c>
      <c r="O14" s="103" t="str">
        <f>IF(직접데이타입력!$M19=2,IF(직접데이타입력!$E19="14",직접데이타입력!$K19," ")," ")</f>
        <v xml:space="preserve"> </v>
      </c>
      <c r="P14" s="103" t="str">
        <f>IF(직접데이타입력!$M19=2,IF(직접데이타입력!$E19="15",직접데이타입력!$K19," ")," ")</f>
        <v xml:space="preserve"> </v>
      </c>
      <c r="Q14" s="103" t="str">
        <f>IF(직접데이타입력!$M19=2,IF(직접데이타입력!$E19="16",직접데이타입력!$K19," ")," ")</f>
        <v xml:space="preserve"> </v>
      </c>
      <c r="R14" s="103" t="str">
        <f>IF(직접데이타입력!$M19=2,IF(직접데이타입력!$E19="17",직접데이타입력!$K19," ")," ")</f>
        <v xml:space="preserve"> </v>
      </c>
      <c r="S14" s="103" t="str">
        <f>IF(직접데이타입력!$M19=2,IF(직접데이타입력!$E19="18",직접데이타입력!$K19," ")," ")</f>
        <v xml:space="preserve"> </v>
      </c>
      <c r="T14" s="103" t="str">
        <f>IF(직접데이타입력!$M19=2,IF(직접데이타입력!$E19="19",직접데이타입력!$K19," ")," ")</f>
        <v xml:space="preserve"> </v>
      </c>
    </row>
    <row r="15" spans="1:20" ht="11.25" customHeight="1">
      <c r="A15" s="103">
        <f t="shared" si="0"/>
        <v>14</v>
      </c>
      <c r="B15" s="103" t="str">
        <f>IF(직접데이타입력!$M20=2,IF(직접데이타입력!$E20="1",직접데이타입력!$K20," ")," ")</f>
        <v xml:space="preserve"> </v>
      </c>
      <c r="C15" s="103" t="str">
        <f>IF(직접데이타입력!$M20=2,IF(직접데이타입력!$E20="2",직접데이타입력!$K20," ")," ")</f>
        <v xml:space="preserve"> </v>
      </c>
      <c r="D15" s="103" t="str">
        <f>IF(직접데이타입력!$M20=2,IF(직접데이타입력!$E20="3",직접데이타입력!$K20," ")," ")</f>
        <v xml:space="preserve"> </v>
      </c>
      <c r="E15" s="103" t="str">
        <f>IF(직접데이타입력!$M20=2,IF(직접데이타입력!$E20="4",직접데이타입력!$K20," ")," ")</f>
        <v xml:space="preserve"> </v>
      </c>
      <c r="F15" s="103" t="str">
        <f>IF(직접데이타입력!$M20=2,IF(직접데이타입력!$E20="5",직접데이타입력!$K20," ")," ")</f>
        <v xml:space="preserve"> </v>
      </c>
      <c r="G15" s="103" t="str">
        <f>IF(직접데이타입력!$M20=2,IF(직접데이타입력!$E20="6",직접데이타입력!$K20," ")," ")</f>
        <v xml:space="preserve"> </v>
      </c>
      <c r="H15" s="103" t="str">
        <f>IF(직접데이타입력!$M20=2,IF(직접데이타입력!$E20="7",직접데이타입력!$K20," ")," ")</f>
        <v xml:space="preserve"> </v>
      </c>
      <c r="I15" s="103" t="str">
        <f>IF(직접데이타입력!$M20=2,IF(직접데이타입력!$E20="8",직접데이타입력!$K20," ")," ")</f>
        <v xml:space="preserve"> </v>
      </c>
      <c r="J15" s="103" t="str">
        <f>IF(직접데이타입력!$M20=2,IF(직접데이타입력!$E20="9",직접데이타입력!$K20," ")," ")</f>
        <v xml:space="preserve"> </v>
      </c>
      <c r="K15" s="103" t="str">
        <f>IF(직접데이타입력!$M20=2,IF(직접데이타입력!$E20="10",직접데이타입력!$K20," ")," ")</f>
        <v xml:space="preserve"> </v>
      </c>
      <c r="L15" s="103" t="str">
        <f>IF(직접데이타입력!$M20=2,IF(직접데이타입력!$E20="11",직접데이타입력!$K20," ")," ")</f>
        <v xml:space="preserve"> </v>
      </c>
      <c r="M15" s="103" t="str">
        <f>IF(직접데이타입력!$M20=2,IF(직접데이타입력!$E20="12",직접데이타입력!$K20," ")," ")</f>
        <v xml:space="preserve"> </v>
      </c>
      <c r="N15" s="103" t="str">
        <f>IF(직접데이타입력!$M20=2,IF(직접데이타입력!$E20="13",직접데이타입력!$K20," ")," ")</f>
        <v xml:space="preserve"> </v>
      </c>
      <c r="O15" s="103" t="str">
        <f>IF(직접데이타입력!$M20=2,IF(직접데이타입력!$E20="14",직접데이타입력!$K20," ")," ")</f>
        <v xml:space="preserve"> </v>
      </c>
      <c r="P15" s="103" t="str">
        <f>IF(직접데이타입력!$M20=2,IF(직접데이타입력!$E20="15",직접데이타입력!$K20," ")," ")</f>
        <v xml:space="preserve"> </v>
      </c>
      <c r="Q15" s="103" t="str">
        <f>IF(직접데이타입력!$M20=2,IF(직접데이타입력!$E20="16",직접데이타입력!$K20," ")," ")</f>
        <v xml:space="preserve"> </v>
      </c>
      <c r="R15" s="103" t="str">
        <f>IF(직접데이타입력!$M20=2,IF(직접데이타입력!$E20="17",직접데이타입력!$K20," ")," ")</f>
        <v xml:space="preserve"> </v>
      </c>
      <c r="S15" s="103" t="str">
        <f>IF(직접데이타입력!$M20=2,IF(직접데이타입력!$E20="18",직접데이타입력!$K20," ")," ")</f>
        <v xml:space="preserve"> </v>
      </c>
      <c r="T15" s="103" t="str">
        <f>IF(직접데이타입력!$M20=2,IF(직접데이타입력!$E20="19",직접데이타입력!$K20," ")," ")</f>
        <v xml:space="preserve"> </v>
      </c>
    </row>
    <row r="16" spans="1:20" ht="11.25" customHeight="1">
      <c r="A16" s="103">
        <f t="shared" si="0"/>
        <v>15</v>
      </c>
      <c r="B16" s="103" t="str">
        <f>IF(직접데이타입력!$M21=2,IF(직접데이타입력!$E21="1",직접데이타입력!$K21," ")," ")</f>
        <v xml:space="preserve"> </v>
      </c>
      <c r="C16" s="103" t="str">
        <f>IF(직접데이타입력!$M21=2,IF(직접데이타입력!$E21="2",직접데이타입력!$K21," ")," ")</f>
        <v xml:space="preserve"> </v>
      </c>
      <c r="D16" s="103" t="str">
        <f>IF(직접데이타입력!$M21=2,IF(직접데이타입력!$E21="3",직접데이타입력!$K21," ")," ")</f>
        <v xml:space="preserve"> </v>
      </c>
      <c r="E16" s="103" t="str">
        <f>IF(직접데이타입력!$M21=2,IF(직접데이타입력!$E21="4",직접데이타입력!$K21," ")," ")</f>
        <v xml:space="preserve"> </v>
      </c>
      <c r="F16" s="103" t="str">
        <f>IF(직접데이타입력!$M21=2,IF(직접데이타입력!$E21="5",직접데이타입력!$K21," ")," ")</f>
        <v xml:space="preserve"> </v>
      </c>
      <c r="G16" s="103" t="str">
        <f>IF(직접데이타입력!$M21=2,IF(직접데이타입력!$E21="6",직접데이타입력!$K21," ")," ")</f>
        <v xml:space="preserve"> </v>
      </c>
      <c r="H16" s="103" t="str">
        <f>IF(직접데이타입력!$M21=2,IF(직접데이타입력!$E21="7",직접데이타입력!$K21," ")," ")</f>
        <v xml:space="preserve"> </v>
      </c>
      <c r="I16" s="103" t="str">
        <f>IF(직접데이타입력!$M21=2,IF(직접데이타입력!$E21="8",직접데이타입력!$K21," ")," ")</f>
        <v xml:space="preserve"> </v>
      </c>
      <c r="J16" s="103" t="str">
        <f>IF(직접데이타입력!$M21=2,IF(직접데이타입력!$E21="9",직접데이타입력!$K21," ")," ")</f>
        <v xml:space="preserve"> </v>
      </c>
      <c r="K16" s="103" t="str">
        <f>IF(직접데이타입력!$M21=2,IF(직접데이타입력!$E21="10",직접데이타입력!$K21," ")," ")</f>
        <v xml:space="preserve"> </v>
      </c>
      <c r="L16" s="103" t="str">
        <f>IF(직접데이타입력!$M21=2,IF(직접데이타입력!$E21="11",직접데이타입력!$K21," ")," ")</f>
        <v xml:space="preserve"> </v>
      </c>
      <c r="M16" s="103" t="str">
        <f>IF(직접데이타입력!$M21=2,IF(직접데이타입력!$E21="12",직접데이타입력!$K21," ")," ")</f>
        <v xml:space="preserve"> </v>
      </c>
      <c r="N16" s="103" t="str">
        <f>IF(직접데이타입력!$M21=2,IF(직접데이타입력!$E21="13",직접데이타입력!$K21," ")," ")</f>
        <v xml:space="preserve"> </v>
      </c>
      <c r="O16" s="103" t="str">
        <f>IF(직접데이타입력!$M21=2,IF(직접데이타입력!$E21="14",직접데이타입력!$K21," ")," ")</f>
        <v xml:space="preserve"> </v>
      </c>
      <c r="P16" s="103" t="str">
        <f>IF(직접데이타입력!$M21=2,IF(직접데이타입력!$E21="15",직접데이타입력!$K21," ")," ")</f>
        <v xml:space="preserve"> </v>
      </c>
      <c r="Q16" s="103" t="str">
        <f>IF(직접데이타입력!$M21=2,IF(직접데이타입력!$E21="16",직접데이타입력!$K21," ")," ")</f>
        <v xml:space="preserve"> </v>
      </c>
      <c r="R16" s="103" t="str">
        <f>IF(직접데이타입력!$M21=2,IF(직접데이타입력!$E21="17",직접데이타입력!$K21," ")," ")</f>
        <v xml:space="preserve"> </v>
      </c>
      <c r="S16" s="103" t="str">
        <f>IF(직접데이타입력!$M21=2,IF(직접데이타입력!$E21="18",직접데이타입력!$K21," ")," ")</f>
        <v xml:space="preserve"> </v>
      </c>
      <c r="T16" s="103" t="str">
        <f>IF(직접데이타입력!$M21=2,IF(직접데이타입력!$E21="19",직접데이타입력!$K21," ")," ")</f>
        <v xml:space="preserve"> </v>
      </c>
    </row>
    <row r="17" spans="1:20" ht="11.25" customHeight="1">
      <c r="A17" s="103">
        <f t="shared" si="0"/>
        <v>16</v>
      </c>
      <c r="B17" s="103" t="str">
        <f>IF(직접데이타입력!$M22=2,IF(직접데이타입력!$E22="1",직접데이타입력!$K22," ")," ")</f>
        <v xml:space="preserve"> </v>
      </c>
      <c r="C17" s="103" t="str">
        <f>IF(직접데이타입력!$M22=2,IF(직접데이타입력!$E22="2",직접데이타입력!$K22," ")," ")</f>
        <v xml:space="preserve"> </v>
      </c>
      <c r="D17" s="103" t="str">
        <f>IF(직접데이타입력!$M22=2,IF(직접데이타입력!$E22="3",직접데이타입력!$K22," ")," ")</f>
        <v xml:space="preserve"> </v>
      </c>
      <c r="E17" s="103" t="str">
        <f>IF(직접데이타입력!$M22=2,IF(직접데이타입력!$E22="4",직접데이타입력!$K22," ")," ")</f>
        <v xml:space="preserve"> </v>
      </c>
      <c r="F17" s="103" t="str">
        <f>IF(직접데이타입력!$M22=2,IF(직접데이타입력!$E22="5",직접데이타입력!$K22," ")," ")</f>
        <v xml:space="preserve"> </v>
      </c>
      <c r="G17" s="103" t="str">
        <f>IF(직접데이타입력!$M22=2,IF(직접데이타입력!$E22="6",직접데이타입력!$K22," ")," ")</f>
        <v xml:space="preserve"> </v>
      </c>
      <c r="H17" s="103" t="str">
        <f>IF(직접데이타입력!$M22=2,IF(직접데이타입력!$E22="7",직접데이타입력!$K22," ")," ")</f>
        <v xml:space="preserve"> </v>
      </c>
      <c r="I17" s="103" t="str">
        <f>IF(직접데이타입력!$M22=2,IF(직접데이타입력!$E22="8",직접데이타입력!$K22," ")," ")</f>
        <v xml:space="preserve"> </v>
      </c>
      <c r="J17" s="103" t="str">
        <f>IF(직접데이타입력!$M22=2,IF(직접데이타입력!$E22="9",직접데이타입력!$K22," ")," ")</f>
        <v xml:space="preserve"> </v>
      </c>
      <c r="K17" s="103" t="str">
        <f>IF(직접데이타입력!$M22=2,IF(직접데이타입력!$E22="10",직접데이타입력!$K22," ")," ")</f>
        <v xml:space="preserve"> </v>
      </c>
      <c r="L17" s="103" t="str">
        <f>IF(직접데이타입력!$M22=2,IF(직접데이타입력!$E22="11",직접데이타입력!$K22," ")," ")</f>
        <v xml:space="preserve"> </v>
      </c>
      <c r="M17" s="103" t="str">
        <f>IF(직접데이타입력!$M22=2,IF(직접데이타입력!$E22="12",직접데이타입력!$K22," ")," ")</f>
        <v xml:space="preserve"> </v>
      </c>
      <c r="N17" s="103" t="str">
        <f>IF(직접데이타입력!$M22=2,IF(직접데이타입력!$E22="13",직접데이타입력!$K22," ")," ")</f>
        <v xml:space="preserve"> </v>
      </c>
      <c r="O17" s="103" t="str">
        <f>IF(직접데이타입력!$M22=2,IF(직접데이타입력!$E22="14",직접데이타입력!$K22," ")," ")</f>
        <v xml:space="preserve"> </v>
      </c>
      <c r="P17" s="103" t="str">
        <f>IF(직접데이타입력!$M22=2,IF(직접데이타입력!$E22="15",직접데이타입력!$K22," ")," ")</f>
        <v xml:space="preserve"> </v>
      </c>
      <c r="Q17" s="103" t="str">
        <f>IF(직접데이타입력!$M22=2,IF(직접데이타입력!$E22="16",직접데이타입력!$K22," ")," ")</f>
        <v xml:space="preserve"> </v>
      </c>
      <c r="R17" s="103" t="str">
        <f>IF(직접데이타입력!$M22=2,IF(직접데이타입력!$E22="17",직접데이타입력!$K22," ")," ")</f>
        <v xml:space="preserve"> </v>
      </c>
      <c r="S17" s="103" t="str">
        <f>IF(직접데이타입력!$M22=2,IF(직접데이타입력!$E22="18",직접데이타입력!$K22," ")," ")</f>
        <v xml:space="preserve"> </v>
      </c>
      <c r="T17" s="103" t="str">
        <f>IF(직접데이타입력!$M22=2,IF(직접데이타입력!$E22="19",직접데이타입력!$K22," ")," ")</f>
        <v xml:space="preserve"> </v>
      </c>
    </row>
    <row r="18" spans="1:20" ht="11.25" customHeight="1">
      <c r="A18" s="103">
        <f t="shared" si="0"/>
        <v>17</v>
      </c>
      <c r="B18" s="103" t="str">
        <f>IF(직접데이타입력!$M23=2,IF(직접데이타입력!$E23="1",직접데이타입력!$K23," ")," ")</f>
        <v xml:space="preserve"> </v>
      </c>
      <c r="C18" s="103" t="str">
        <f>IF(직접데이타입력!$M23=2,IF(직접데이타입력!$E23="2",직접데이타입력!$K23," ")," ")</f>
        <v xml:space="preserve"> </v>
      </c>
      <c r="D18" s="103" t="str">
        <f>IF(직접데이타입력!$M23=2,IF(직접데이타입력!$E23="3",직접데이타입력!$K23," ")," ")</f>
        <v xml:space="preserve"> </v>
      </c>
      <c r="E18" s="103" t="str">
        <f>IF(직접데이타입력!$M23=2,IF(직접데이타입력!$E23="4",직접데이타입력!$K23," ")," ")</f>
        <v xml:space="preserve"> </v>
      </c>
      <c r="F18" s="103" t="str">
        <f>IF(직접데이타입력!$M23=2,IF(직접데이타입력!$E23="5",직접데이타입력!$K23," ")," ")</f>
        <v xml:space="preserve"> </v>
      </c>
      <c r="G18" s="103" t="str">
        <f>IF(직접데이타입력!$M23=2,IF(직접데이타입력!$E23="6",직접데이타입력!$K23," ")," ")</f>
        <v xml:space="preserve"> </v>
      </c>
      <c r="H18" s="103" t="str">
        <f>IF(직접데이타입력!$M23=2,IF(직접데이타입력!$E23="7",직접데이타입력!$K23," ")," ")</f>
        <v xml:space="preserve"> </v>
      </c>
      <c r="I18" s="103" t="str">
        <f>IF(직접데이타입력!$M23=2,IF(직접데이타입력!$E23="8",직접데이타입력!$K23," ")," ")</f>
        <v xml:space="preserve"> </v>
      </c>
      <c r="J18" s="103" t="str">
        <f>IF(직접데이타입력!$M23=2,IF(직접데이타입력!$E23="9",직접데이타입력!$K23," ")," ")</f>
        <v xml:space="preserve"> </v>
      </c>
      <c r="K18" s="103" t="str">
        <f>IF(직접데이타입력!$M23=2,IF(직접데이타입력!$E23="10",직접데이타입력!$K23," ")," ")</f>
        <v xml:space="preserve"> </v>
      </c>
      <c r="L18" s="103" t="str">
        <f>IF(직접데이타입력!$M23=2,IF(직접데이타입력!$E23="11",직접데이타입력!$K23," ")," ")</f>
        <v xml:space="preserve"> </v>
      </c>
      <c r="M18" s="103" t="str">
        <f>IF(직접데이타입력!$M23=2,IF(직접데이타입력!$E23="12",직접데이타입력!$K23," ")," ")</f>
        <v xml:space="preserve"> </v>
      </c>
      <c r="N18" s="103" t="str">
        <f>IF(직접데이타입력!$M23=2,IF(직접데이타입력!$E23="13",직접데이타입력!$K23," ")," ")</f>
        <v xml:space="preserve"> </v>
      </c>
      <c r="O18" s="103" t="str">
        <f>IF(직접데이타입력!$M23=2,IF(직접데이타입력!$E23="14",직접데이타입력!$K23," ")," ")</f>
        <v xml:space="preserve"> </v>
      </c>
      <c r="P18" s="103" t="str">
        <f>IF(직접데이타입력!$M23=2,IF(직접데이타입력!$E23="15",직접데이타입력!$K23," ")," ")</f>
        <v xml:space="preserve"> </v>
      </c>
      <c r="Q18" s="103" t="str">
        <f>IF(직접데이타입력!$M23=2,IF(직접데이타입력!$E23="16",직접데이타입력!$K23," ")," ")</f>
        <v xml:space="preserve"> </v>
      </c>
      <c r="R18" s="103" t="str">
        <f>IF(직접데이타입력!$M23=2,IF(직접데이타입력!$E23="17",직접데이타입력!$K23," ")," ")</f>
        <v xml:space="preserve"> </v>
      </c>
      <c r="S18" s="103" t="str">
        <f>IF(직접데이타입력!$M23=2,IF(직접데이타입력!$E23="18",직접데이타입력!$K23," ")," ")</f>
        <v xml:space="preserve"> </v>
      </c>
      <c r="T18" s="103" t="str">
        <f>IF(직접데이타입력!$M23=2,IF(직접데이타입력!$E23="19",직접데이타입력!$K23," ")," ")</f>
        <v xml:space="preserve"> </v>
      </c>
    </row>
    <row r="19" spans="1:20" ht="11.25" customHeight="1">
      <c r="A19" s="103">
        <f t="shared" si="0"/>
        <v>18</v>
      </c>
      <c r="B19" s="103" t="str">
        <f>IF(직접데이타입력!$M24=2,IF(직접데이타입력!$E24="1",직접데이타입력!$K24," ")," ")</f>
        <v xml:space="preserve"> </v>
      </c>
      <c r="C19" s="103" t="str">
        <f>IF(직접데이타입력!$M24=2,IF(직접데이타입력!$E24="2",직접데이타입력!$K24," ")," ")</f>
        <v xml:space="preserve"> </v>
      </c>
      <c r="D19" s="103" t="str">
        <f>IF(직접데이타입력!$M24=2,IF(직접데이타입력!$E24="3",직접데이타입력!$K24," ")," ")</f>
        <v xml:space="preserve"> </v>
      </c>
      <c r="E19" s="103" t="str">
        <f>IF(직접데이타입력!$M24=2,IF(직접데이타입력!$E24="4",직접데이타입력!$K24," ")," ")</f>
        <v xml:space="preserve"> </v>
      </c>
      <c r="F19" s="103" t="str">
        <f>IF(직접데이타입력!$M24=2,IF(직접데이타입력!$E24="5",직접데이타입력!$K24," ")," ")</f>
        <v xml:space="preserve"> </v>
      </c>
      <c r="G19" s="103" t="str">
        <f>IF(직접데이타입력!$M24=2,IF(직접데이타입력!$E24="6",직접데이타입력!$K24," ")," ")</f>
        <v xml:space="preserve"> </v>
      </c>
      <c r="H19" s="103" t="str">
        <f>IF(직접데이타입력!$M24=2,IF(직접데이타입력!$E24="7",직접데이타입력!$K24," ")," ")</f>
        <v xml:space="preserve"> </v>
      </c>
      <c r="I19" s="103" t="str">
        <f>IF(직접데이타입력!$M24=2,IF(직접데이타입력!$E24="8",직접데이타입력!$K24," ")," ")</f>
        <v xml:space="preserve"> </v>
      </c>
      <c r="J19" s="103" t="str">
        <f>IF(직접데이타입력!$M24=2,IF(직접데이타입력!$E24="9",직접데이타입력!$K24," ")," ")</f>
        <v xml:space="preserve"> </v>
      </c>
      <c r="K19" s="103" t="str">
        <f>IF(직접데이타입력!$M24=2,IF(직접데이타입력!$E24="10",직접데이타입력!$K24," ")," ")</f>
        <v xml:space="preserve"> </v>
      </c>
      <c r="L19" s="103" t="str">
        <f>IF(직접데이타입력!$M24=2,IF(직접데이타입력!$E24="11",직접데이타입력!$K24," ")," ")</f>
        <v xml:space="preserve"> </v>
      </c>
      <c r="M19" s="103" t="str">
        <f>IF(직접데이타입력!$M24=2,IF(직접데이타입력!$E24="12",직접데이타입력!$K24," ")," ")</f>
        <v xml:space="preserve"> </v>
      </c>
      <c r="N19" s="103" t="str">
        <f>IF(직접데이타입력!$M24=2,IF(직접데이타입력!$E24="13",직접데이타입력!$K24," ")," ")</f>
        <v xml:space="preserve"> </v>
      </c>
      <c r="O19" s="103" t="str">
        <f>IF(직접데이타입력!$M24=2,IF(직접데이타입력!$E24="14",직접데이타입력!$K24," ")," ")</f>
        <v xml:space="preserve"> </v>
      </c>
      <c r="P19" s="103" t="str">
        <f>IF(직접데이타입력!$M24=2,IF(직접데이타입력!$E24="15",직접데이타입력!$K24," ")," ")</f>
        <v xml:space="preserve"> </v>
      </c>
      <c r="Q19" s="103" t="str">
        <f>IF(직접데이타입력!$M24=2,IF(직접데이타입력!$E24="16",직접데이타입력!$K24," ")," ")</f>
        <v xml:space="preserve"> </v>
      </c>
      <c r="R19" s="103" t="str">
        <f>IF(직접데이타입력!$M24=2,IF(직접데이타입력!$E24="17",직접데이타입력!$K24," ")," ")</f>
        <v xml:space="preserve"> </v>
      </c>
      <c r="S19" s="103" t="str">
        <f>IF(직접데이타입력!$M24=2,IF(직접데이타입력!$E24="18",직접데이타입력!$K24," ")," ")</f>
        <v xml:space="preserve"> </v>
      </c>
      <c r="T19" s="103" t="str">
        <f>IF(직접데이타입력!$M24=2,IF(직접데이타입력!$E24="19",직접데이타입력!$K24," ")," ")</f>
        <v xml:space="preserve"> </v>
      </c>
    </row>
    <row r="20" spans="1:20" ht="11.25" customHeight="1">
      <c r="A20" s="103">
        <f t="shared" si="0"/>
        <v>19</v>
      </c>
      <c r="B20" s="103" t="str">
        <f>IF(직접데이타입력!$M25=2,IF(직접데이타입력!$E25="1",직접데이타입력!$K25," ")," ")</f>
        <v xml:space="preserve"> </v>
      </c>
      <c r="C20" s="103" t="str">
        <f>IF(직접데이타입력!$M25=2,IF(직접데이타입력!$E25="2",직접데이타입력!$K25," ")," ")</f>
        <v xml:space="preserve"> </v>
      </c>
      <c r="D20" s="103" t="str">
        <f>IF(직접데이타입력!$M25=2,IF(직접데이타입력!$E25="3",직접데이타입력!$K25," ")," ")</f>
        <v xml:space="preserve"> </v>
      </c>
      <c r="E20" s="103" t="str">
        <f>IF(직접데이타입력!$M25=2,IF(직접데이타입력!$E25="4",직접데이타입력!$K25," ")," ")</f>
        <v xml:space="preserve"> </v>
      </c>
      <c r="F20" s="103" t="str">
        <f>IF(직접데이타입력!$M25=2,IF(직접데이타입력!$E25="5",직접데이타입력!$K25," ")," ")</f>
        <v xml:space="preserve"> </v>
      </c>
      <c r="G20" s="103" t="str">
        <f>IF(직접데이타입력!$M25=2,IF(직접데이타입력!$E25="6",직접데이타입력!$K25," ")," ")</f>
        <v xml:space="preserve"> </v>
      </c>
      <c r="H20" s="103" t="str">
        <f>IF(직접데이타입력!$M25=2,IF(직접데이타입력!$E25="7",직접데이타입력!$K25," ")," ")</f>
        <v xml:space="preserve"> </v>
      </c>
      <c r="I20" s="103" t="str">
        <f>IF(직접데이타입력!$M25=2,IF(직접데이타입력!$E25="8",직접데이타입력!$K25," ")," ")</f>
        <v xml:space="preserve"> </v>
      </c>
      <c r="J20" s="103" t="str">
        <f>IF(직접데이타입력!$M25=2,IF(직접데이타입력!$E25="9",직접데이타입력!$K25," ")," ")</f>
        <v xml:space="preserve"> </v>
      </c>
      <c r="K20" s="103" t="str">
        <f>IF(직접데이타입력!$M25=2,IF(직접데이타입력!$E25="10",직접데이타입력!$K25," ")," ")</f>
        <v xml:space="preserve"> </v>
      </c>
      <c r="L20" s="103" t="str">
        <f>IF(직접데이타입력!$M25=2,IF(직접데이타입력!$E25="11",직접데이타입력!$K25," ")," ")</f>
        <v xml:space="preserve"> </v>
      </c>
      <c r="M20" s="103" t="str">
        <f>IF(직접데이타입력!$M25=2,IF(직접데이타입력!$E25="12",직접데이타입력!$K25," ")," ")</f>
        <v xml:space="preserve"> </v>
      </c>
      <c r="N20" s="103" t="str">
        <f>IF(직접데이타입력!$M25=2,IF(직접데이타입력!$E25="13",직접데이타입력!$K25," ")," ")</f>
        <v xml:space="preserve"> </v>
      </c>
      <c r="O20" s="103" t="str">
        <f>IF(직접데이타입력!$M25=2,IF(직접데이타입력!$E25="14",직접데이타입력!$K25," ")," ")</f>
        <v xml:space="preserve"> </v>
      </c>
      <c r="P20" s="103" t="str">
        <f>IF(직접데이타입력!$M25=2,IF(직접데이타입력!$E25="15",직접데이타입력!$K25," ")," ")</f>
        <v xml:space="preserve"> </v>
      </c>
      <c r="Q20" s="103" t="str">
        <f>IF(직접데이타입력!$M25=2,IF(직접데이타입력!$E25="16",직접데이타입력!$K25," ")," ")</f>
        <v xml:space="preserve"> </v>
      </c>
      <c r="R20" s="103" t="str">
        <f>IF(직접데이타입력!$M25=2,IF(직접데이타입력!$E25="17",직접데이타입력!$K25," ")," ")</f>
        <v xml:space="preserve"> </v>
      </c>
      <c r="S20" s="103" t="str">
        <f>IF(직접데이타입력!$M25=2,IF(직접데이타입력!$E25="18",직접데이타입력!$K25," ")," ")</f>
        <v xml:space="preserve"> </v>
      </c>
      <c r="T20" s="103" t="str">
        <f>IF(직접데이타입력!$M25=2,IF(직접데이타입력!$E25="19",직접데이타입력!$K25," ")," ")</f>
        <v xml:space="preserve"> </v>
      </c>
    </row>
    <row r="21" spans="1:20" ht="11.25" customHeight="1">
      <c r="A21" s="103">
        <f t="shared" si="0"/>
        <v>20</v>
      </c>
      <c r="B21" s="103" t="str">
        <f>IF(직접데이타입력!$M26=2,IF(직접데이타입력!$E26="1",직접데이타입력!$K26," ")," ")</f>
        <v xml:space="preserve"> </v>
      </c>
      <c r="C21" s="103" t="str">
        <f>IF(직접데이타입력!$M26=2,IF(직접데이타입력!$E26="2",직접데이타입력!$K26," ")," ")</f>
        <v xml:space="preserve"> </v>
      </c>
      <c r="D21" s="103" t="str">
        <f>IF(직접데이타입력!$M26=2,IF(직접데이타입력!$E26="3",직접데이타입력!$K26," ")," ")</f>
        <v xml:space="preserve"> </v>
      </c>
      <c r="E21" s="103" t="str">
        <f>IF(직접데이타입력!$M26=2,IF(직접데이타입력!$E26="4",직접데이타입력!$K26," ")," ")</f>
        <v xml:space="preserve"> </v>
      </c>
      <c r="F21" s="103" t="str">
        <f>IF(직접데이타입력!$M26=2,IF(직접데이타입력!$E26="5",직접데이타입력!$K26," ")," ")</f>
        <v xml:space="preserve"> </v>
      </c>
      <c r="G21" s="103" t="str">
        <f>IF(직접데이타입력!$M26=2,IF(직접데이타입력!$E26="6",직접데이타입력!$K26," ")," ")</f>
        <v xml:space="preserve"> </v>
      </c>
      <c r="H21" s="103" t="str">
        <f>IF(직접데이타입력!$M26=2,IF(직접데이타입력!$E26="7",직접데이타입력!$K26," ")," ")</f>
        <v xml:space="preserve"> </v>
      </c>
      <c r="I21" s="103" t="str">
        <f>IF(직접데이타입력!$M26=2,IF(직접데이타입력!$E26="8",직접데이타입력!$K26," ")," ")</f>
        <v xml:space="preserve"> </v>
      </c>
      <c r="J21" s="103" t="str">
        <f>IF(직접데이타입력!$M26=2,IF(직접데이타입력!$E26="9",직접데이타입력!$K26," ")," ")</f>
        <v xml:space="preserve"> </v>
      </c>
      <c r="K21" s="103" t="str">
        <f>IF(직접데이타입력!$M26=2,IF(직접데이타입력!$E26="10",직접데이타입력!$K26," ")," ")</f>
        <v xml:space="preserve"> </v>
      </c>
      <c r="L21" s="103" t="str">
        <f>IF(직접데이타입력!$M26=2,IF(직접데이타입력!$E26="11",직접데이타입력!$K26," ")," ")</f>
        <v xml:space="preserve"> </v>
      </c>
      <c r="M21" s="103" t="str">
        <f>IF(직접데이타입력!$M26=2,IF(직접데이타입력!$E26="12",직접데이타입력!$K26," ")," ")</f>
        <v xml:space="preserve"> </v>
      </c>
      <c r="N21" s="103" t="str">
        <f>IF(직접데이타입력!$M26=2,IF(직접데이타입력!$E26="13",직접데이타입력!$K26," ")," ")</f>
        <v xml:space="preserve"> </v>
      </c>
      <c r="O21" s="103" t="str">
        <f>IF(직접데이타입력!$M26=2,IF(직접데이타입력!$E26="14",직접데이타입력!$K26," ")," ")</f>
        <v xml:space="preserve"> </v>
      </c>
      <c r="P21" s="103" t="str">
        <f>IF(직접데이타입력!$M26=2,IF(직접데이타입력!$E26="15",직접데이타입력!$K26," ")," ")</f>
        <v xml:space="preserve"> </v>
      </c>
      <c r="Q21" s="103" t="str">
        <f>IF(직접데이타입력!$M26=2,IF(직접데이타입력!$E26="16",직접데이타입력!$K26," ")," ")</f>
        <v xml:space="preserve"> </v>
      </c>
      <c r="R21" s="103" t="str">
        <f>IF(직접데이타입력!$M26=2,IF(직접데이타입력!$E26="17",직접데이타입력!$K26," ")," ")</f>
        <v xml:space="preserve"> </v>
      </c>
      <c r="S21" s="103" t="str">
        <f>IF(직접데이타입력!$M26=2,IF(직접데이타입력!$E26="18",직접데이타입력!$K26," ")," ")</f>
        <v xml:space="preserve"> </v>
      </c>
      <c r="T21" s="103" t="str">
        <f>IF(직접데이타입력!$M26=2,IF(직접데이타입력!$E26="19",직접데이타입력!$K26," ")," ")</f>
        <v xml:space="preserve"> </v>
      </c>
    </row>
    <row r="22" spans="1:20" ht="11.25" customHeight="1">
      <c r="A22" s="103">
        <f t="shared" si="0"/>
        <v>21</v>
      </c>
      <c r="B22" s="103" t="str">
        <f>IF(직접데이타입력!$M27=2,IF(직접데이타입력!$E27="1",직접데이타입력!$K27," ")," ")</f>
        <v xml:space="preserve"> </v>
      </c>
      <c r="C22" s="103" t="str">
        <f>IF(직접데이타입력!$M27=2,IF(직접데이타입력!$E27="2",직접데이타입력!$K27," ")," ")</f>
        <v xml:space="preserve"> </v>
      </c>
      <c r="D22" s="103" t="str">
        <f>IF(직접데이타입력!$M27=2,IF(직접데이타입력!$E27="3",직접데이타입력!$K27," ")," ")</f>
        <v xml:space="preserve"> </v>
      </c>
      <c r="E22" s="103" t="str">
        <f>IF(직접데이타입력!$M27=2,IF(직접데이타입력!$E27="4",직접데이타입력!$K27," ")," ")</f>
        <v xml:space="preserve"> </v>
      </c>
      <c r="F22" s="103" t="str">
        <f>IF(직접데이타입력!$M27=2,IF(직접데이타입력!$E27="5",직접데이타입력!$K27," ")," ")</f>
        <v xml:space="preserve"> </v>
      </c>
      <c r="G22" s="103" t="str">
        <f>IF(직접데이타입력!$M27=2,IF(직접데이타입력!$E27="6",직접데이타입력!$K27," ")," ")</f>
        <v xml:space="preserve"> </v>
      </c>
      <c r="H22" s="103" t="str">
        <f>IF(직접데이타입력!$M27=2,IF(직접데이타입력!$E27="7",직접데이타입력!$K27," ")," ")</f>
        <v xml:space="preserve"> </v>
      </c>
      <c r="I22" s="103" t="str">
        <f>IF(직접데이타입력!$M27=2,IF(직접데이타입력!$E27="8",직접데이타입력!$K27," ")," ")</f>
        <v xml:space="preserve"> </v>
      </c>
      <c r="J22" s="103" t="str">
        <f>IF(직접데이타입력!$M27=2,IF(직접데이타입력!$E27="9",직접데이타입력!$K27," ")," ")</f>
        <v xml:space="preserve"> </v>
      </c>
      <c r="K22" s="103" t="str">
        <f>IF(직접데이타입력!$M27=2,IF(직접데이타입력!$E27="10",직접데이타입력!$K27," ")," ")</f>
        <v xml:space="preserve"> </v>
      </c>
      <c r="L22" s="103" t="str">
        <f>IF(직접데이타입력!$M27=2,IF(직접데이타입력!$E27="11",직접데이타입력!$K27," ")," ")</f>
        <v xml:space="preserve"> </v>
      </c>
      <c r="M22" s="103" t="str">
        <f>IF(직접데이타입력!$M27=2,IF(직접데이타입력!$E27="12",직접데이타입력!$K27," ")," ")</f>
        <v xml:space="preserve"> </v>
      </c>
      <c r="N22" s="103" t="str">
        <f>IF(직접데이타입력!$M27=2,IF(직접데이타입력!$E27="13",직접데이타입력!$K27," ")," ")</f>
        <v xml:space="preserve"> </v>
      </c>
      <c r="O22" s="103" t="str">
        <f>IF(직접데이타입력!$M27=2,IF(직접데이타입력!$E27="14",직접데이타입력!$K27," ")," ")</f>
        <v xml:space="preserve"> </v>
      </c>
      <c r="P22" s="103" t="str">
        <f>IF(직접데이타입력!$M27=2,IF(직접데이타입력!$E27="15",직접데이타입력!$K27," ")," ")</f>
        <v xml:space="preserve"> </v>
      </c>
      <c r="Q22" s="103" t="str">
        <f>IF(직접데이타입력!$M27=2,IF(직접데이타입력!$E27="16",직접데이타입력!$K27," ")," ")</f>
        <v xml:space="preserve"> </v>
      </c>
      <c r="R22" s="103" t="str">
        <f>IF(직접데이타입력!$M27=2,IF(직접데이타입력!$E27="17",직접데이타입력!$K27," ")," ")</f>
        <v xml:space="preserve"> </v>
      </c>
      <c r="S22" s="103" t="str">
        <f>IF(직접데이타입력!$M27=2,IF(직접데이타입력!$E27="18",직접데이타입력!$K27," ")," ")</f>
        <v xml:space="preserve"> </v>
      </c>
      <c r="T22" s="103" t="str">
        <f>IF(직접데이타입력!$M27=2,IF(직접데이타입력!$E27="19",직접데이타입력!$K27," ")," ")</f>
        <v xml:space="preserve"> </v>
      </c>
    </row>
    <row r="23" spans="1:20" ht="11.25" customHeight="1">
      <c r="A23" s="103">
        <f t="shared" si="0"/>
        <v>22</v>
      </c>
      <c r="B23" s="103" t="str">
        <f>IF(직접데이타입력!$M28=2,IF(직접데이타입력!$E28="1",직접데이타입력!$K28," ")," ")</f>
        <v xml:space="preserve"> </v>
      </c>
      <c r="C23" s="103" t="str">
        <f>IF(직접데이타입력!$M28=2,IF(직접데이타입력!$E28="2",직접데이타입력!$K28," ")," ")</f>
        <v xml:space="preserve"> </v>
      </c>
      <c r="D23" s="103" t="str">
        <f>IF(직접데이타입력!$M28=2,IF(직접데이타입력!$E28="3",직접데이타입력!$K28," ")," ")</f>
        <v xml:space="preserve"> </v>
      </c>
      <c r="E23" s="103" t="str">
        <f>IF(직접데이타입력!$M28=2,IF(직접데이타입력!$E28="4",직접데이타입력!$K28," ")," ")</f>
        <v xml:space="preserve"> </v>
      </c>
      <c r="F23" s="103" t="str">
        <f>IF(직접데이타입력!$M28=2,IF(직접데이타입력!$E28="5",직접데이타입력!$K28," ")," ")</f>
        <v xml:space="preserve"> </v>
      </c>
      <c r="G23" s="103" t="str">
        <f>IF(직접데이타입력!$M28=2,IF(직접데이타입력!$E28="6",직접데이타입력!$K28," ")," ")</f>
        <v xml:space="preserve"> </v>
      </c>
      <c r="H23" s="103" t="str">
        <f>IF(직접데이타입력!$M28=2,IF(직접데이타입력!$E28="7",직접데이타입력!$K28," ")," ")</f>
        <v xml:space="preserve"> </v>
      </c>
      <c r="I23" s="103" t="str">
        <f>IF(직접데이타입력!$M28=2,IF(직접데이타입력!$E28="8",직접데이타입력!$K28," ")," ")</f>
        <v xml:space="preserve"> </v>
      </c>
      <c r="J23" s="103" t="str">
        <f>IF(직접데이타입력!$M28=2,IF(직접데이타입력!$E28="9",직접데이타입력!$K28," ")," ")</f>
        <v xml:space="preserve"> </v>
      </c>
      <c r="K23" s="103" t="str">
        <f>IF(직접데이타입력!$M28=2,IF(직접데이타입력!$E28="10",직접데이타입력!$K28," ")," ")</f>
        <v xml:space="preserve"> </v>
      </c>
      <c r="L23" s="103" t="str">
        <f>IF(직접데이타입력!$M28=2,IF(직접데이타입력!$E28="11",직접데이타입력!$K28," ")," ")</f>
        <v xml:space="preserve"> </v>
      </c>
      <c r="M23" s="103" t="str">
        <f>IF(직접데이타입력!$M28=2,IF(직접데이타입력!$E28="12",직접데이타입력!$K28," ")," ")</f>
        <v xml:space="preserve"> </v>
      </c>
      <c r="N23" s="103" t="str">
        <f>IF(직접데이타입력!$M28=2,IF(직접데이타입력!$E28="13",직접데이타입력!$K28," ")," ")</f>
        <v xml:space="preserve"> </v>
      </c>
      <c r="O23" s="103" t="str">
        <f>IF(직접데이타입력!$M28=2,IF(직접데이타입력!$E28="14",직접데이타입력!$K28," ")," ")</f>
        <v xml:space="preserve"> </v>
      </c>
      <c r="P23" s="103" t="str">
        <f>IF(직접데이타입력!$M28=2,IF(직접데이타입력!$E28="15",직접데이타입력!$K28," ")," ")</f>
        <v xml:space="preserve"> </v>
      </c>
      <c r="Q23" s="103" t="str">
        <f>IF(직접데이타입력!$M28=2,IF(직접데이타입력!$E28="16",직접데이타입력!$K28," ")," ")</f>
        <v xml:space="preserve"> </v>
      </c>
      <c r="R23" s="103" t="str">
        <f>IF(직접데이타입력!$M28=2,IF(직접데이타입력!$E28="17",직접데이타입력!$K28," ")," ")</f>
        <v xml:space="preserve"> </v>
      </c>
      <c r="S23" s="103" t="str">
        <f>IF(직접데이타입력!$M28=2,IF(직접데이타입력!$E28="18",직접데이타입력!$K28," ")," ")</f>
        <v xml:space="preserve"> </v>
      </c>
      <c r="T23" s="103" t="str">
        <f>IF(직접데이타입력!$M28=2,IF(직접데이타입력!$E28="19",직접데이타입력!$K28," ")," ")</f>
        <v xml:space="preserve"> </v>
      </c>
    </row>
    <row r="24" spans="1:20" ht="11.25" customHeight="1">
      <c r="A24" s="103">
        <f t="shared" si="0"/>
        <v>23</v>
      </c>
      <c r="B24" s="103" t="str">
        <f>IF(직접데이타입력!$M29=2,IF(직접데이타입력!$E29="1",직접데이타입력!$K29," ")," ")</f>
        <v xml:space="preserve"> </v>
      </c>
      <c r="C24" s="103" t="str">
        <f>IF(직접데이타입력!$M29=2,IF(직접데이타입력!$E29="2",직접데이타입력!$K29," ")," ")</f>
        <v xml:space="preserve"> </v>
      </c>
      <c r="D24" s="103" t="str">
        <f>IF(직접데이타입력!$M29=2,IF(직접데이타입력!$E29="3",직접데이타입력!$K29," ")," ")</f>
        <v xml:space="preserve"> </v>
      </c>
      <c r="E24" s="103" t="str">
        <f>IF(직접데이타입력!$M29=2,IF(직접데이타입력!$E29="4",직접데이타입력!$K29," ")," ")</f>
        <v xml:space="preserve"> </v>
      </c>
      <c r="F24" s="103" t="str">
        <f>IF(직접데이타입력!$M29=2,IF(직접데이타입력!$E29="5",직접데이타입력!$K29," ")," ")</f>
        <v xml:space="preserve"> </v>
      </c>
      <c r="G24" s="103" t="str">
        <f>IF(직접데이타입력!$M29=2,IF(직접데이타입력!$E29="6",직접데이타입력!$K29," ")," ")</f>
        <v xml:space="preserve"> </v>
      </c>
      <c r="H24" s="103" t="str">
        <f>IF(직접데이타입력!$M29=2,IF(직접데이타입력!$E29="7",직접데이타입력!$K29," ")," ")</f>
        <v xml:space="preserve"> </v>
      </c>
      <c r="I24" s="103" t="str">
        <f>IF(직접데이타입력!$M29=2,IF(직접데이타입력!$E29="8",직접데이타입력!$K29," ")," ")</f>
        <v xml:space="preserve"> </v>
      </c>
      <c r="J24" s="103" t="str">
        <f>IF(직접데이타입력!$M29=2,IF(직접데이타입력!$E29="9",직접데이타입력!$K29," ")," ")</f>
        <v xml:space="preserve"> </v>
      </c>
      <c r="K24" s="103" t="str">
        <f>IF(직접데이타입력!$M29=2,IF(직접데이타입력!$E29="10",직접데이타입력!$K29," ")," ")</f>
        <v xml:space="preserve"> </v>
      </c>
      <c r="L24" s="103" t="str">
        <f>IF(직접데이타입력!$M29=2,IF(직접데이타입력!$E29="11",직접데이타입력!$K29," ")," ")</f>
        <v xml:space="preserve"> </v>
      </c>
      <c r="M24" s="103" t="str">
        <f>IF(직접데이타입력!$M29=2,IF(직접데이타입력!$E29="12",직접데이타입력!$K29," ")," ")</f>
        <v xml:space="preserve"> </v>
      </c>
      <c r="N24" s="103" t="str">
        <f>IF(직접데이타입력!$M29=2,IF(직접데이타입력!$E29="13",직접데이타입력!$K29," ")," ")</f>
        <v xml:space="preserve"> </v>
      </c>
      <c r="O24" s="103" t="str">
        <f>IF(직접데이타입력!$M29=2,IF(직접데이타입력!$E29="14",직접데이타입력!$K29," ")," ")</f>
        <v xml:space="preserve"> </v>
      </c>
      <c r="P24" s="103" t="str">
        <f>IF(직접데이타입력!$M29=2,IF(직접데이타입력!$E29="15",직접데이타입력!$K29," ")," ")</f>
        <v xml:space="preserve"> </v>
      </c>
      <c r="Q24" s="103" t="str">
        <f>IF(직접데이타입력!$M29=2,IF(직접데이타입력!$E29="16",직접데이타입력!$K29," ")," ")</f>
        <v xml:space="preserve"> </v>
      </c>
      <c r="R24" s="103" t="str">
        <f>IF(직접데이타입력!$M29=2,IF(직접데이타입력!$E29="17",직접데이타입력!$K29," ")," ")</f>
        <v xml:space="preserve"> </v>
      </c>
      <c r="S24" s="103" t="str">
        <f>IF(직접데이타입력!$M29=2,IF(직접데이타입력!$E29="18",직접데이타입력!$K29," ")," ")</f>
        <v xml:space="preserve"> </v>
      </c>
      <c r="T24" s="103" t="str">
        <f>IF(직접데이타입력!$M29=2,IF(직접데이타입력!$E29="19",직접데이타입력!$K29," ")," ")</f>
        <v xml:space="preserve"> </v>
      </c>
    </row>
    <row r="25" spans="1:20" ht="11.25" customHeight="1">
      <c r="A25" s="103">
        <f t="shared" si="0"/>
        <v>24</v>
      </c>
      <c r="B25" s="103" t="str">
        <f>IF(직접데이타입력!$M30=2,IF(직접데이타입력!$E30="1",직접데이타입력!$K30," ")," ")</f>
        <v xml:space="preserve"> </v>
      </c>
      <c r="C25" s="103" t="str">
        <f>IF(직접데이타입력!$M30=2,IF(직접데이타입력!$E30="2",직접데이타입력!$K30," ")," ")</f>
        <v xml:space="preserve"> </v>
      </c>
      <c r="D25" s="103" t="str">
        <f>IF(직접데이타입력!$M30=2,IF(직접데이타입력!$E30="3",직접데이타입력!$K30," ")," ")</f>
        <v xml:space="preserve"> </v>
      </c>
      <c r="E25" s="103" t="str">
        <f>IF(직접데이타입력!$M30=2,IF(직접데이타입력!$E30="4",직접데이타입력!$K30," ")," ")</f>
        <v xml:space="preserve"> </v>
      </c>
      <c r="F25" s="103" t="str">
        <f>IF(직접데이타입력!$M30=2,IF(직접데이타입력!$E30="5",직접데이타입력!$K30," ")," ")</f>
        <v xml:space="preserve"> </v>
      </c>
      <c r="G25" s="103" t="str">
        <f>IF(직접데이타입력!$M30=2,IF(직접데이타입력!$E30="6",직접데이타입력!$K30," ")," ")</f>
        <v xml:space="preserve"> </v>
      </c>
      <c r="H25" s="103" t="str">
        <f>IF(직접데이타입력!$M30=2,IF(직접데이타입력!$E30="7",직접데이타입력!$K30," ")," ")</f>
        <v xml:space="preserve"> </v>
      </c>
      <c r="I25" s="103" t="str">
        <f>IF(직접데이타입력!$M30=2,IF(직접데이타입력!$E30="8",직접데이타입력!$K30," ")," ")</f>
        <v xml:space="preserve"> </v>
      </c>
      <c r="J25" s="103" t="str">
        <f>IF(직접데이타입력!$M30=2,IF(직접데이타입력!$E30="9",직접데이타입력!$K30," ")," ")</f>
        <v xml:space="preserve"> </v>
      </c>
      <c r="K25" s="103" t="str">
        <f>IF(직접데이타입력!$M30=2,IF(직접데이타입력!$E30="10",직접데이타입력!$K30," ")," ")</f>
        <v xml:space="preserve"> </v>
      </c>
      <c r="L25" s="103" t="str">
        <f>IF(직접데이타입력!$M30=2,IF(직접데이타입력!$E30="11",직접데이타입력!$K30," ")," ")</f>
        <v xml:space="preserve"> </v>
      </c>
      <c r="M25" s="103" t="str">
        <f>IF(직접데이타입력!$M30=2,IF(직접데이타입력!$E30="12",직접데이타입력!$K30," ")," ")</f>
        <v xml:space="preserve"> </v>
      </c>
      <c r="N25" s="103" t="str">
        <f>IF(직접데이타입력!$M30=2,IF(직접데이타입력!$E30="13",직접데이타입력!$K30," ")," ")</f>
        <v xml:space="preserve"> </v>
      </c>
      <c r="O25" s="103" t="str">
        <f>IF(직접데이타입력!$M30=2,IF(직접데이타입력!$E30="14",직접데이타입력!$K30," ")," ")</f>
        <v xml:space="preserve"> </v>
      </c>
      <c r="P25" s="103" t="str">
        <f>IF(직접데이타입력!$M30=2,IF(직접데이타입력!$E30="15",직접데이타입력!$K30," ")," ")</f>
        <v xml:space="preserve"> </v>
      </c>
      <c r="Q25" s="103" t="str">
        <f>IF(직접데이타입력!$M30=2,IF(직접데이타입력!$E30="16",직접데이타입력!$K30," ")," ")</f>
        <v xml:space="preserve"> </v>
      </c>
      <c r="R25" s="103" t="str">
        <f>IF(직접데이타입력!$M30=2,IF(직접데이타입력!$E30="17",직접데이타입력!$K30," ")," ")</f>
        <v xml:space="preserve"> </v>
      </c>
      <c r="S25" s="103" t="str">
        <f>IF(직접데이타입력!$M30=2,IF(직접데이타입력!$E30="18",직접데이타입력!$K30," ")," ")</f>
        <v xml:space="preserve"> </v>
      </c>
      <c r="T25" s="103" t="str">
        <f>IF(직접데이타입력!$M30=2,IF(직접데이타입력!$E30="19",직접데이타입력!$K30," ")," ")</f>
        <v xml:space="preserve"> </v>
      </c>
    </row>
    <row r="26" spans="1:20" ht="11.25" customHeight="1">
      <c r="A26" s="103">
        <f t="shared" si="0"/>
        <v>25</v>
      </c>
      <c r="B26" s="103" t="str">
        <f>IF(직접데이타입력!$M31=2,IF(직접데이타입력!$E31="1",직접데이타입력!$K31," ")," ")</f>
        <v xml:space="preserve"> </v>
      </c>
      <c r="C26" s="103" t="str">
        <f>IF(직접데이타입력!$M31=2,IF(직접데이타입력!$E31="2",직접데이타입력!$K31," ")," ")</f>
        <v xml:space="preserve"> </v>
      </c>
      <c r="D26" s="103" t="str">
        <f>IF(직접데이타입력!$M31=2,IF(직접데이타입력!$E31="3",직접데이타입력!$K31," ")," ")</f>
        <v xml:space="preserve"> </v>
      </c>
      <c r="E26" s="103" t="str">
        <f>IF(직접데이타입력!$M31=2,IF(직접데이타입력!$E31="4",직접데이타입력!$K31," ")," ")</f>
        <v xml:space="preserve"> </v>
      </c>
      <c r="F26" s="103" t="str">
        <f>IF(직접데이타입력!$M31=2,IF(직접데이타입력!$E31="5",직접데이타입력!$K31," ")," ")</f>
        <v xml:space="preserve"> </v>
      </c>
      <c r="G26" s="103" t="str">
        <f>IF(직접데이타입력!$M31=2,IF(직접데이타입력!$E31="6",직접데이타입력!$K31," ")," ")</f>
        <v xml:space="preserve"> </v>
      </c>
      <c r="H26" s="103" t="str">
        <f>IF(직접데이타입력!$M31=2,IF(직접데이타입력!$E31="7",직접데이타입력!$K31," ")," ")</f>
        <v xml:space="preserve"> </v>
      </c>
      <c r="I26" s="103" t="str">
        <f>IF(직접데이타입력!$M31=2,IF(직접데이타입력!$E31="8",직접데이타입력!$K31," ")," ")</f>
        <v xml:space="preserve"> </v>
      </c>
      <c r="J26" s="103" t="str">
        <f>IF(직접데이타입력!$M31=2,IF(직접데이타입력!$E31="9",직접데이타입력!$K31," ")," ")</f>
        <v xml:space="preserve"> </v>
      </c>
      <c r="K26" s="103" t="str">
        <f>IF(직접데이타입력!$M31=2,IF(직접데이타입력!$E31="10",직접데이타입력!$K31," ")," ")</f>
        <v xml:space="preserve"> </v>
      </c>
      <c r="L26" s="103" t="str">
        <f>IF(직접데이타입력!$M31=2,IF(직접데이타입력!$E31="11",직접데이타입력!$K31," ")," ")</f>
        <v xml:space="preserve"> </v>
      </c>
      <c r="M26" s="103" t="str">
        <f>IF(직접데이타입력!$M31=2,IF(직접데이타입력!$E31="12",직접데이타입력!$K31," ")," ")</f>
        <v xml:space="preserve"> </v>
      </c>
      <c r="N26" s="103" t="str">
        <f>IF(직접데이타입력!$M31=2,IF(직접데이타입력!$E31="13",직접데이타입력!$K31," ")," ")</f>
        <v xml:space="preserve"> </v>
      </c>
      <c r="O26" s="103" t="str">
        <f>IF(직접데이타입력!$M31=2,IF(직접데이타입력!$E31="14",직접데이타입력!$K31," ")," ")</f>
        <v xml:space="preserve"> </v>
      </c>
      <c r="P26" s="103" t="str">
        <f>IF(직접데이타입력!$M31=2,IF(직접데이타입력!$E31="15",직접데이타입력!$K31," ")," ")</f>
        <v xml:space="preserve"> </v>
      </c>
      <c r="Q26" s="103" t="str">
        <f>IF(직접데이타입력!$M31=2,IF(직접데이타입력!$E31="16",직접데이타입력!$K31," ")," ")</f>
        <v xml:space="preserve"> </v>
      </c>
      <c r="R26" s="103" t="str">
        <f>IF(직접데이타입력!$M31=2,IF(직접데이타입력!$E31="17",직접데이타입력!$K31," ")," ")</f>
        <v xml:space="preserve"> </v>
      </c>
      <c r="S26" s="103" t="str">
        <f>IF(직접데이타입력!$M31=2,IF(직접데이타입력!$E31="18",직접데이타입력!$K31," ")," ")</f>
        <v xml:space="preserve"> </v>
      </c>
      <c r="T26" s="103" t="str">
        <f>IF(직접데이타입력!$M31=2,IF(직접데이타입력!$E31="19",직접데이타입력!$K31," ")," ")</f>
        <v xml:space="preserve"> </v>
      </c>
    </row>
    <row r="27" spans="1:20" ht="11.25" customHeight="1">
      <c r="A27" s="103">
        <f t="shared" si="0"/>
        <v>26</v>
      </c>
      <c r="B27" s="103" t="str">
        <f>IF(직접데이타입력!$M32=2,IF(직접데이타입력!$E32="1",직접데이타입력!$K32," ")," ")</f>
        <v xml:space="preserve"> </v>
      </c>
      <c r="C27" s="103" t="str">
        <f>IF(직접데이타입력!$M32=2,IF(직접데이타입력!$E32="2",직접데이타입력!$K32," ")," ")</f>
        <v xml:space="preserve"> </v>
      </c>
      <c r="D27" s="103" t="str">
        <f>IF(직접데이타입력!$M32=2,IF(직접데이타입력!$E32="3",직접데이타입력!$K32," ")," ")</f>
        <v xml:space="preserve"> </v>
      </c>
      <c r="E27" s="103" t="str">
        <f>IF(직접데이타입력!$M32=2,IF(직접데이타입력!$E32="4",직접데이타입력!$K32," ")," ")</f>
        <v xml:space="preserve"> </v>
      </c>
      <c r="F27" s="103" t="str">
        <f>IF(직접데이타입력!$M32=2,IF(직접데이타입력!$E32="5",직접데이타입력!$K32," ")," ")</f>
        <v xml:space="preserve"> </v>
      </c>
      <c r="G27" s="103" t="str">
        <f>IF(직접데이타입력!$M32=2,IF(직접데이타입력!$E32="6",직접데이타입력!$K32," ")," ")</f>
        <v xml:space="preserve"> </v>
      </c>
      <c r="H27" s="103" t="str">
        <f>IF(직접데이타입력!$M32=2,IF(직접데이타입력!$E32="7",직접데이타입력!$K32," ")," ")</f>
        <v xml:space="preserve"> </v>
      </c>
      <c r="I27" s="103" t="str">
        <f>IF(직접데이타입력!$M32=2,IF(직접데이타입력!$E32="8",직접데이타입력!$K32," ")," ")</f>
        <v xml:space="preserve"> </v>
      </c>
      <c r="J27" s="103" t="str">
        <f>IF(직접데이타입력!$M32=2,IF(직접데이타입력!$E32="9",직접데이타입력!$K32," ")," ")</f>
        <v xml:space="preserve"> </v>
      </c>
      <c r="K27" s="103" t="str">
        <f>IF(직접데이타입력!$M32=2,IF(직접데이타입력!$E32="10",직접데이타입력!$K32," ")," ")</f>
        <v xml:space="preserve"> </v>
      </c>
      <c r="L27" s="103" t="str">
        <f>IF(직접데이타입력!$M32=2,IF(직접데이타입력!$E32="11",직접데이타입력!$K32," ")," ")</f>
        <v xml:space="preserve"> </v>
      </c>
      <c r="M27" s="103" t="str">
        <f>IF(직접데이타입력!$M32=2,IF(직접데이타입력!$E32="12",직접데이타입력!$K32," ")," ")</f>
        <v xml:space="preserve"> </v>
      </c>
      <c r="N27" s="103" t="str">
        <f>IF(직접데이타입력!$M32=2,IF(직접데이타입력!$E32="13",직접데이타입력!$K32," ")," ")</f>
        <v xml:space="preserve"> </v>
      </c>
      <c r="O27" s="103" t="str">
        <f>IF(직접데이타입력!$M32=2,IF(직접데이타입력!$E32="14",직접데이타입력!$K32," ")," ")</f>
        <v xml:space="preserve"> </v>
      </c>
      <c r="P27" s="103" t="str">
        <f>IF(직접데이타입력!$M32=2,IF(직접데이타입력!$E32="15",직접데이타입력!$K32," ")," ")</f>
        <v xml:space="preserve"> </v>
      </c>
      <c r="Q27" s="103" t="str">
        <f>IF(직접데이타입력!$M32=2,IF(직접데이타입력!$E32="16",직접데이타입력!$K32," ")," ")</f>
        <v xml:space="preserve"> </v>
      </c>
      <c r="R27" s="103" t="str">
        <f>IF(직접데이타입력!$M32=2,IF(직접데이타입력!$E32="17",직접데이타입력!$K32," ")," ")</f>
        <v xml:space="preserve"> </v>
      </c>
      <c r="S27" s="103" t="str">
        <f>IF(직접데이타입력!$M32=2,IF(직접데이타입력!$E32="18",직접데이타입력!$K32," ")," ")</f>
        <v xml:space="preserve"> </v>
      </c>
      <c r="T27" s="103" t="str">
        <f>IF(직접데이타입력!$M32=2,IF(직접데이타입력!$E32="19",직접데이타입력!$K32," ")," ")</f>
        <v xml:space="preserve"> </v>
      </c>
    </row>
    <row r="28" spans="1:20" ht="11.25" customHeight="1">
      <c r="A28" s="103">
        <f t="shared" si="0"/>
        <v>27</v>
      </c>
      <c r="B28" s="103" t="str">
        <f>IF(직접데이타입력!$M33=2,IF(직접데이타입력!$E33="1",직접데이타입력!$K33," ")," ")</f>
        <v xml:space="preserve"> </v>
      </c>
      <c r="C28" s="103" t="str">
        <f>IF(직접데이타입력!$M33=2,IF(직접데이타입력!$E33="2",직접데이타입력!$K33," ")," ")</f>
        <v xml:space="preserve"> </v>
      </c>
      <c r="D28" s="103" t="str">
        <f>IF(직접데이타입력!$M33=2,IF(직접데이타입력!$E33="3",직접데이타입력!$K33," ")," ")</f>
        <v xml:space="preserve"> </v>
      </c>
      <c r="E28" s="103" t="str">
        <f>IF(직접데이타입력!$M33=2,IF(직접데이타입력!$E33="4",직접데이타입력!$K33," ")," ")</f>
        <v xml:space="preserve"> </v>
      </c>
      <c r="F28" s="103" t="str">
        <f>IF(직접데이타입력!$M33=2,IF(직접데이타입력!$E33="5",직접데이타입력!$K33," ")," ")</f>
        <v xml:space="preserve"> </v>
      </c>
      <c r="G28" s="103" t="str">
        <f>IF(직접데이타입력!$M33=2,IF(직접데이타입력!$E33="6",직접데이타입력!$K33," ")," ")</f>
        <v xml:space="preserve"> </v>
      </c>
      <c r="H28" s="103" t="str">
        <f>IF(직접데이타입력!$M33=2,IF(직접데이타입력!$E33="7",직접데이타입력!$K33," ")," ")</f>
        <v xml:space="preserve"> </v>
      </c>
      <c r="I28" s="103" t="str">
        <f>IF(직접데이타입력!$M33=2,IF(직접데이타입력!$E33="8",직접데이타입력!$K33," ")," ")</f>
        <v xml:space="preserve"> </v>
      </c>
      <c r="J28" s="103" t="str">
        <f>IF(직접데이타입력!$M33=2,IF(직접데이타입력!$E33="9",직접데이타입력!$K33," ")," ")</f>
        <v xml:space="preserve"> </v>
      </c>
      <c r="K28" s="103" t="str">
        <f>IF(직접데이타입력!$M33=2,IF(직접데이타입력!$E33="10",직접데이타입력!$K33," ")," ")</f>
        <v xml:space="preserve"> </v>
      </c>
      <c r="L28" s="103" t="str">
        <f>IF(직접데이타입력!$M33=2,IF(직접데이타입력!$E33="11",직접데이타입력!$K33," ")," ")</f>
        <v xml:space="preserve"> </v>
      </c>
      <c r="M28" s="103" t="str">
        <f>IF(직접데이타입력!$M33=2,IF(직접데이타입력!$E33="12",직접데이타입력!$K33," ")," ")</f>
        <v xml:space="preserve"> </v>
      </c>
      <c r="N28" s="103" t="str">
        <f>IF(직접데이타입력!$M33=2,IF(직접데이타입력!$E33="13",직접데이타입력!$K33," ")," ")</f>
        <v xml:space="preserve"> </v>
      </c>
      <c r="O28" s="103" t="str">
        <f>IF(직접데이타입력!$M33=2,IF(직접데이타입력!$E33="14",직접데이타입력!$K33," ")," ")</f>
        <v xml:space="preserve"> </v>
      </c>
      <c r="P28" s="103" t="str">
        <f>IF(직접데이타입력!$M33=2,IF(직접데이타입력!$E33="15",직접데이타입력!$K33," ")," ")</f>
        <v xml:space="preserve"> </v>
      </c>
      <c r="Q28" s="103" t="str">
        <f>IF(직접데이타입력!$M33=2,IF(직접데이타입력!$E33="16",직접데이타입력!$K33," ")," ")</f>
        <v xml:space="preserve"> </v>
      </c>
      <c r="R28" s="103" t="str">
        <f>IF(직접데이타입력!$M33=2,IF(직접데이타입력!$E33="17",직접데이타입력!$K33," ")," ")</f>
        <v xml:space="preserve"> </v>
      </c>
      <c r="S28" s="103" t="str">
        <f>IF(직접데이타입력!$M33=2,IF(직접데이타입력!$E33="18",직접데이타입력!$K33," ")," ")</f>
        <v xml:space="preserve"> </v>
      </c>
      <c r="T28" s="103" t="str">
        <f>IF(직접데이타입력!$M33=2,IF(직접데이타입력!$E33="19",직접데이타입력!$K33," ")," ")</f>
        <v xml:space="preserve"> </v>
      </c>
    </row>
    <row r="29" spans="1:20" ht="11.25" customHeight="1">
      <c r="A29" s="103">
        <f t="shared" si="0"/>
        <v>28</v>
      </c>
      <c r="B29" s="103" t="str">
        <f>IF(직접데이타입력!$M34=2,IF(직접데이타입력!$E34="1",직접데이타입력!$K34," ")," ")</f>
        <v xml:space="preserve"> </v>
      </c>
      <c r="C29" s="103" t="str">
        <f>IF(직접데이타입력!$M34=2,IF(직접데이타입력!$E34="2",직접데이타입력!$K34," ")," ")</f>
        <v xml:space="preserve"> </v>
      </c>
      <c r="D29" s="103" t="str">
        <f>IF(직접데이타입력!$M34=2,IF(직접데이타입력!$E34="3",직접데이타입력!$K34," ")," ")</f>
        <v xml:space="preserve"> </v>
      </c>
      <c r="E29" s="103" t="str">
        <f>IF(직접데이타입력!$M34=2,IF(직접데이타입력!$E34="4",직접데이타입력!$K34," ")," ")</f>
        <v xml:space="preserve"> </v>
      </c>
      <c r="F29" s="103" t="str">
        <f>IF(직접데이타입력!$M34=2,IF(직접데이타입력!$E34="5",직접데이타입력!$K34," ")," ")</f>
        <v xml:space="preserve"> </v>
      </c>
      <c r="G29" s="103" t="str">
        <f>IF(직접데이타입력!$M34=2,IF(직접데이타입력!$E34="6",직접데이타입력!$K34," ")," ")</f>
        <v xml:space="preserve"> </v>
      </c>
      <c r="H29" s="103" t="str">
        <f>IF(직접데이타입력!$M34=2,IF(직접데이타입력!$E34="7",직접데이타입력!$K34," ")," ")</f>
        <v xml:space="preserve"> </v>
      </c>
      <c r="I29" s="103" t="str">
        <f>IF(직접데이타입력!$M34=2,IF(직접데이타입력!$E34="8",직접데이타입력!$K34," ")," ")</f>
        <v xml:space="preserve"> </v>
      </c>
      <c r="J29" s="103" t="str">
        <f>IF(직접데이타입력!$M34=2,IF(직접데이타입력!$E34="9",직접데이타입력!$K34," ")," ")</f>
        <v xml:space="preserve"> </v>
      </c>
      <c r="K29" s="103" t="str">
        <f>IF(직접데이타입력!$M34=2,IF(직접데이타입력!$E34="10",직접데이타입력!$K34," ")," ")</f>
        <v xml:space="preserve"> </v>
      </c>
      <c r="L29" s="103" t="str">
        <f>IF(직접데이타입력!$M34=2,IF(직접데이타입력!$E34="11",직접데이타입력!$K34," ")," ")</f>
        <v xml:space="preserve"> </v>
      </c>
      <c r="M29" s="103" t="str">
        <f>IF(직접데이타입력!$M34=2,IF(직접데이타입력!$E34="12",직접데이타입력!$K34," ")," ")</f>
        <v xml:space="preserve"> </v>
      </c>
      <c r="N29" s="103" t="str">
        <f>IF(직접데이타입력!$M34=2,IF(직접데이타입력!$E34="13",직접데이타입력!$K34," ")," ")</f>
        <v xml:space="preserve"> </v>
      </c>
      <c r="O29" s="103" t="str">
        <f>IF(직접데이타입력!$M34=2,IF(직접데이타입력!$E34="14",직접데이타입력!$K34," ")," ")</f>
        <v xml:space="preserve"> </v>
      </c>
      <c r="P29" s="103" t="str">
        <f>IF(직접데이타입력!$M34=2,IF(직접데이타입력!$E34="15",직접데이타입력!$K34," ")," ")</f>
        <v xml:space="preserve"> </v>
      </c>
      <c r="Q29" s="103" t="str">
        <f>IF(직접데이타입력!$M34=2,IF(직접데이타입력!$E34="16",직접데이타입력!$K34," ")," ")</f>
        <v xml:space="preserve"> </v>
      </c>
      <c r="R29" s="103" t="str">
        <f>IF(직접데이타입력!$M34=2,IF(직접데이타입력!$E34="17",직접데이타입력!$K34," ")," ")</f>
        <v xml:space="preserve"> </v>
      </c>
      <c r="S29" s="103" t="str">
        <f>IF(직접데이타입력!$M34=2,IF(직접데이타입력!$E34="18",직접데이타입력!$K34," ")," ")</f>
        <v xml:space="preserve"> </v>
      </c>
      <c r="T29" s="103" t="str">
        <f>IF(직접데이타입력!$M34=2,IF(직접데이타입력!$E34="19",직접데이타입력!$K34," ")," ")</f>
        <v xml:space="preserve"> </v>
      </c>
    </row>
    <row r="30" spans="1:20" ht="11.25" customHeight="1">
      <c r="A30" s="103">
        <f t="shared" si="0"/>
        <v>29</v>
      </c>
      <c r="B30" s="103" t="str">
        <f>IF(직접데이타입력!$M35=2,IF(직접데이타입력!$E35="1",직접데이타입력!$K35," ")," ")</f>
        <v xml:space="preserve"> </v>
      </c>
      <c r="C30" s="103" t="str">
        <f>IF(직접데이타입력!$M35=2,IF(직접데이타입력!$E35="2",직접데이타입력!$K35," ")," ")</f>
        <v xml:space="preserve"> </v>
      </c>
      <c r="D30" s="103" t="str">
        <f>IF(직접데이타입력!$M35=2,IF(직접데이타입력!$E35="3",직접데이타입력!$K35," ")," ")</f>
        <v xml:space="preserve"> </v>
      </c>
      <c r="E30" s="103" t="str">
        <f>IF(직접데이타입력!$M35=2,IF(직접데이타입력!$E35="4",직접데이타입력!$K35," ")," ")</f>
        <v xml:space="preserve"> </v>
      </c>
      <c r="F30" s="103" t="str">
        <f>IF(직접데이타입력!$M35=2,IF(직접데이타입력!$E35="5",직접데이타입력!$K35," ")," ")</f>
        <v xml:space="preserve"> </v>
      </c>
      <c r="G30" s="103" t="str">
        <f>IF(직접데이타입력!$M35=2,IF(직접데이타입력!$E35="6",직접데이타입력!$K35," ")," ")</f>
        <v xml:space="preserve"> </v>
      </c>
      <c r="H30" s="103" t="str">
        <f>IF(직접데이타입력!$M35=2,IF(직접데이타입력!$E35="7",직접데이타입력!$K35," ")," ")</f>
        <v xml:space="preserve"> </v>
      </c>
      <c r="I30" s="103" t="str">
        <f>IF(직접데이타입력!$M35=2,IF(직접데이타입력!$E35="8",직접데이타입력!$K35," ")," ")</f>
        <v xml:space="preserve"> </v>
      </c>
      <c r="J30" s="103" t="str">
        <f>IF(직접데이타입력!$M35=2,IF(직접데이타입력!$E35="9",직접데이타입력!$K35," ")," ")</f>
        <v xml:space="preserve"> </v>
      </c>
      <c r="K30" s="103" t="str">
        <f>IF(직접데이타입력!$M35=2,IF(직접데이타입력!$E35="10",직접데이타입력!$K35," ")," ")</f>
        <v xml:space="preserve"> </v>
      </c>
      <c r="L30" s="103" t="str">
        <f>IF(직접데이타입력!$M35=2,IF(직접데이타입력!$E35="11",직접데이타입력!$K35," ")," ")</f>
        <v xml:space="preserve"> </v>
      </c>
      <c r="M30" s="103" t="str">
        <f>IF(직접데이타입력!$M35=2,IF(직접데이타입력!$E35="12",직접데이타입력!$K35," ")," ")</f>
        <v xml:space="preserve"> </v>
      </c>
      <c r="N30" s="103" t="str">
        <f>IF(직접데이타입력!$M35=2,IF(직접데이타입력!$E35="13",직접데이타입력!$K35," ")," ")</f>
        <v xml:space="preserve"> </v>
      </c>
      <c r="O30" s="103" t="str">
        <f>IF(직접데이타입력!$M35=2,IF(직접데이타입력!$E35="14",직접데이타입력!$K35," ")," ")</f>
        <v xml:space="preserve"> </v>
      </c>
      <c r="P30" s="103" t="str">
        <f>IF(직접데이타입력!$M35=2,IF(직접데이타입력!$E35="15",직접데이타입력!$K35," ")," ")</f>
        <v xml:space="preserve"> </v>
      </c>
      <c r="Q30" s="103" t="str">
        <f>IF(직접데이타입력!$M35=2,IF(직접데이타입력!$E35="16",직접데이타입력!$K35," ")," ")</f>
        <v xml:space="preserve"> </v>
      </c>
      <c r="R30" s="103" t="str">
        <f>IF(직접데이타입력!$M35=2,IF(직접데이타입력!$E35="17",직접데이타입력!$K35," ")," ")</f>
        <v xml:space="preserve"> </v>
      </c>
      <c r="S30" s="103" t="str">
        <f>IF(직접데이타입력!$M35=2,IF(직접데이타입력!$E35="18",직접데이타입력!$K35," ")," ")</f>
        <v xml:space="preserve"> </v>
      </c>
      <c r="T30" s="103" t="str">
        <f>IF(직접데이타입력!$M35=2,IF(직접데이타입력!$E35="19",직접데이타입력!$K35," ")," ")</f>
        <v xml:space="preserve"> </v>
      </c>
    </row>
    <row r="31" spans="1:20" ht="11.25" customHeight="1">
      <c r="A31" s="103">
        <f t="shared" si="0"/>
        <v>30</v>
      </c>
      <c r="B31" s="103" t="str">
        <f>IF(직접데이타입력!$M36=2,IF(직접데이타입력!$E36="1",직접데이타입력!$K36," ")," ")</f>
        <v xml:space="preserve"> </v>
      </c>
      <c r="C31" s="103" t="str">
        <f>IF(직접데이타입력!$M36=2,IF(직접데이타입력!$E36="2",직접데이타입력!$K36," ")," ")</f>
        <v xml:space="preserve"> </v>
      </c>
      <c r="D31" s="103" t="str">
        <f>IF(직접데이타입력!$M36=2,IF(직접데이타입력!$E36="3",직접데이타입력!$K36," ")," ")</f>
        <v xml:space="preserve"> </v>
      </c>
      <c r="E31" s="103" t="str">
        <f>IF(직접데이타입력!$M36=2,IF(직접데이타입력!$E36="4",직접데이타입력!$K36," ")," ")</f>
        <v xml:space="preserve"> </v>
      </c>
      <c r="F31" s="103" t="str">
        <f>IF(직접데이타입력!$M36=2,IF(직접데이타입력!$E36="5",직접데이타입력!$K36," ")," ")</f>
        <v xml:space="preserve"> </v>
      </c>
      <c r="G31" s="103" t="str">
        <f>IF(직접데이타입력!$M36=2,IF(직접데이타입력!$E36="6",직접데이타입력!$K36," ")," ")</f>
        <v xml:space="preserve"> </v>
      </c>
      <c r="H31" s="103" t="str">
        <f>IF(직접데이타입력!$M36=2,IF(직접데이타입력!$E36="7",직접데이타입력!$K36," ")," ")</f>
        <v xml:space="preserve"> </v>
      </c>
      <c r="I31" s="103" t="str">
        <f>IF(직접데이타입력!$M36=2,IF(직접데이타입력!$E36="8",직접데이타입력!$K36," ")," ")</f>
        <v xml:space="preserve"> </v>
      </c>
      <c r="J31" s="103" t="str">
        <f>IF(직접데이타입력!$M36=2,IF(직접데이타입력!$E36="9",직접데이타입력!$K36," ")," ")</f>
        <v xml:space="preserve"> </v>
      </c>
      <c r="K31" s="103" t="str">
        <f>IF(직접데이타입력!$M36=2,IF(직접데이타입력!$E36="10",직접데이타입력!$K36," ")," ")</f>
        <v xml:space="preserve"> </v>
      </c>
      <c r="L31" s="103" t="str">
        <f>IF(직접데이타입력!$M36=2,IF(직접데이타입력!$E36="11",직접데이타입력!$K36," ")," ")</f>
        <v xml:space="preserve"> </v>
      </c>
      <c r="M31" s="103" t="str">
        <f>IF(직접데이타입력!$M36=2,IF(직접데이타입력!$E36="12",직접데이타입력!$K36," ")," ")</f>
        <v xml:space="preserve"> </v>
      </c>
      <c r="N31" s="103" t="str">
        <f>IF(직접데이타입력!$M36=2,IF(직접데이타입력!$E36="13",직접데이타입력!$K36," ")," ")</f>
        <v xml:space="preserve"> </v>
      </c>
      <c r="O31" s="103" t="str">
        <f>IF(직접데이타입력!$M36=2,IF(직접데이타입력!$E36="14",직접데이타입력!$K36," ")," ")</f>
        <v xml:space="preserve"> </v>
      </c>
      <c r="P31" s="103" t="str">
        <f>IF(직접데이타입력!$M36=2,IF(직접데이타입력!$E36="15",직접데이타입력!$K36," ")," ")</f>
        <v xml:space="preserve"> </v>
      </c>
      <c r="Q31" s="103" t="str">
        <f>IF(직접데이타입력!$M36=2,IF(직접데이타입력!$E36="16",직접데이타입력!$K36," ")," ")</f>
        <v xml:space="preserve"> </v>
      </c>
      <c r="R31" s="103" t="str">
        <f>IF(직접데이타입력!$M36=2,IF(직접데이타입력!$E36="17",직접데이타입력!$K36," ")," ")</f>
        <v xml:space="preserve"> </v>
      </c>
      <c r="S31" s="103" t="str">
        <f>IF(직접데이타입력!$M36=2,IF(직접데이타입력!$E36="18",직접데이타입력!$K36," ")," ")</f>
        <v xml:space="preserve"> </v>
      </c>
      <c r="T31" s="103" t="str">
        <f>IF(직접데이타입력!$M36=2,IF(직접데이타입력!$E36="19",직접데이타입력!$K36," ")," ")</f>
        <v xml:space="preserve"> </v>
      </c>
    </row>
    <row r="32" spans="1:20" ht="11.25" customHeight="1">
      <c r="A32" s="103">
        <f t="shared" si="0"/>
        <v>31</v>
      </c>
      <c r="B32" s="103" t="str">
        <f>IF(직접데이타입력!$M37=2,IF(직접데이타입력!$E37="1",직접데이타입력!$K37," ")," ")</f>
        <v xml:space="preserve"> </v>
      </c>
      <c r="C32" s="103" t="str">
        <f>IF(직접데이타입력!$M37=2,IF(직접데이타입력!$E37="2",직접데이타입력!$K37," ")," ")</f>
        <v xml:space="preserve"> </v>
      </c>
      <c r="D32" s="103" t="str">
        <f>IF(직접데이타입력!$M37=2,IF(직접데이타입력!$E37="3",직접데이타입력!$K37," ")," ")</f>
        <v xml:space="preserve"> </v>
      </c>
      <c r="E32" s="103" t="str">
        <f>IF(직접데이타입력!$M37=2,IF(직접데이타입력!$E37="4",직접데이타입력!$K37," ")," ")</f>
        <v xml:space="preserve"> </v>
      </c>
      <c r="F32" s="103" t="str">
        <f>IF(직접데이타입력!$M37=2,IF(직접데이타입력!$E37="5",직접데이타입력!$K37," ")," ")</f>
        <v xml:space="preserve"> </v>
      </c>
      <c r="G32" s="103" t="str">
        <f>IF(직접데이타입력!$M37=2,IF(직접데이타입력!$E37="6",직접데이타입력!$K37," ")," ")</f>
        <v xml:space="preserve"> </v>
      </c>
      <c r="H32" s="103" t="str">
        <f>IF(직접데이타입력!$M37=2,IF(직접데이타입력!$E37="7",직접데이타입력!$K37," ")," ")</f>
        <v xml:space="preserve"> </v>
      </c>
      <c r="I32" s="103" t="str">
        <f>IF(직접데이타입력!$M37=2,IF(직접데이타입력!$E37="8",직접데이타입력!$K37," ")," ")</f>
        <v xml:space="preserve"> </v>
      </c>
      <c r="J32" s="103" t="str">
        <f>IF(직접데이타입력!$M37=2,IF(직접데이타입력!$E37="9",직접데이타입력!$K37," ")," ")</f>
        <v xml:space="preserve"> </v>
      </c>
      <c r="K32" s="103" t="str">
        <f>IF(직접데이타입력!$M37=2,IF(직접데이타입력!$E37="10",직접데이타입력!$K37," ")," ")</f>
        <v xml:space="preserve"> </v>
      </c>
      <c r="L32" s="103" t="str">
        <f>IF(직접데이타입력!$M37=2,IF(직접데이타입력!$E37="11",직접데이타입력!$K37," ")," ")</f>
        <v xml:space="preserve"> </v>
      </c>
      <c r="M32" s="103" t="str">
        <f>IF(직접데이타입력!$M37=2,IF(직접데이타입력!$E37="12",직접데이타입력!$K37," ")," ")</f>
        <v xml:space="preserve"> </v>
      </c>
      <c r="N32" s="103" t="str">
        <f>IF(직접데이타입력!$M37=2,IF(직접데이타입력!$E37="13",직접데이타입력!$K37," ")," ")</f>
        <v xml:space="preserve"> </v>
      </c>
      <c r="O32" s="103" t="str">
        <f>IF(직접데이타입력!$M37=2,IF(직접데이타입력!$E37="14",직접데이타입력!$K37," ")," ")</f>
        <v xml:space="preserve"> </v>
      </c>
      <c r="P32" s="103" t="str">
        <f>IF(직접데이타입력!$M37=2,IF(직접데이타입력!$E37="15",직접데이타입력!$K37," ")," ")</f>
        <v xml:space="preserve"> </v>
      </c>
      <c r="Q32" s="103" t="str">
        <f>IF(직접데이타입력!$M37=2,IF(직접데이타입력!$E37="16",직접데이타입력!$K37," ")," ")</f>
        <v xml:space="preserve"> </v>
      </c>
      <c r="R32" s="103" t="str">
        <f>IF(직접데이타입력!$M37=2,IF(직접데이타입력!$E37="17",직접데이타입력!$K37," ")," ")</f>
        <v xml:space="preserve"> </v>
      </c>
      <c r="S32" s="103" t="str">
        <f>IF(직접데이타입력!$M37=2,IF(직접데이타입력!$E37="18",직접데이타입력!$K37," ")," ")</f>
        <v xml:space="preserve"> </v>
      </c>
      <c r="T32" s="103" t="str">
        <f>IF(직접데이타입력!$M37=2,IF(직접데이타입력!$E37="19",직접데이타입력!$K37," ")," ")</f>
        <v xml:space="preserve"> </v>
      </c>
    </row>
    <row r="33" spans="1:20" ht="11.25" customHeight="1">
      <c r="A33" s="103">
        <f t="shared" si="0"/>
        <v>32</v>
      </c>
      <c r="B33" s="103" t="str">
        <f>IF(직접데이타입력!$M38=2,IF(직접데이타입력!$E38="1",직접데이타입력!$K38," ")," ")</f>
        <v xml:space="preserve"> </v>
      </c>
      <c r="C33" s="103" t="str">
        <f>IF(직접데이타입력!$M38=2,IF(직접데이타입력!$E38="2",직접데이타입력!$K38," ")," ")</f>
        <v xml:space="preserve"> </v>
      </c>
      <c r="D33" s="103" t="str">
        <f>IF(직접데이타입력!$M38=2,IF(직접데이타입력!$E38="3",직접데이타입력!$K38," ")," ")</f>
        <v xml:space="preserve"> </v>
      </c>
      <c r="E33" s="103" t="str">
        <f>IF(직접데이타입력!$M38=2,IF(직접데이타입력!$E38="4",직접데이타입력!$K38," ")," ")</f>
        <v xml:space="preserve"> </v>
      </c>
      <c r="F33" s="103" t="str">
        <f>IF(직접데이타입력!$M38=2,IF(직접데이타입력!$E38="5",직접데이타입력!$K38," ")," ")</f>
        <v xml:space="preserve"> </v>
      </c>
      <c r="G33" s="103" t="str">
        <f>IF(직접데이타입력!$M38=2,IF(직접데이타입력!$E38="6",직접데이타입력!$K38," ")," ")</f>
        <v xml:space="preserve"> </v>
      </c>
      <c r="H33" s="103" t="str">
        <f>IF(직접데이타입력!$M38=2,IF(직접데이타입력!$E38="7",직접데이타입력!$K38," ")," ")</f>
        <v xml:space="preserve"> </v>
      </c>
      <c r="I33" s="103" t="str">
        <f>IF(직접데이타입력!$M38=2,IF(직접데이타입력!$E38="8",직접데이타입력!$K38," ")," ")</f>
        <v xml:space="preserve"> </v>
      </c>
      <c r="J33" s="103" t="str">
        <f>IF(직접데이타입력!$M38=2,IF(직접데이타입력!$E38="9",직접데이타입력!$K38," ")," ")</f>
        <v xml:space="preserve"> </v>
      </c>
      <c r="K33" s="103" t="str">
        <f>IF(직접데이타입력!$M38=2,IF(직접데이타입력!$E38="10",직접데이타입력!$K38," ")," ")</f>
        <v xml:space="preserve"> </v>
      </c>
      <c r="L33" s="103" t="str">
        <f>IF(직접데이타입력!$M38=2,IF(직접데이타입력!$E38="11",직접데이타입력!$K38," ")," ")</f>
        <v xml:space="preserve"> </v>
      </c>
      <c r="M33" s="103" t="str">
        <f>IF(직접데이타입력!$M38=2,IF(직접데이타입력!$E38="12",직접데이타입력!$K38," ")," ")</f>
        <v xml:space="preserve"> </v>
      </c>
      <c r="N33" s="103" t="str">
        <f>IF(직접데이타입력!$M38=2,IF(직접데이타입력!$E38="13",직접데이타입력!$K38," ")," ")</f>
        <v xml:space="preserve"> </v>
      </c>
      <c r="O33" s="103" t="str">
        <f>IF(직접데이타입력!$M38=2,IF(직접데이타입력!$E38="14",직접데이타입력!$K38," ")," ")</f>
        <v xml:space="preserve"> </v>
      </c>
      <c r="P33" s="103" t="str">
        <f>IF(직접데이타입력!$M38=2,IF(직접데이타입력!$E38="15",직접데이타입력!$K38," ")," ")</f>
        <v xml:space="preserve"> </v>
      </c>
      <c r="Q33" s="103" t="str">
        <f>IF(직접데이타입력!$M38=2,IF(직접데이타입력!$E38="16",직접데이타입력!$K38," ")," ")</f>
        <v xml:space="preserve"> </v>
      </c>
      <c r="R33" s="103" t="str">
        <f>IF(직접데이타입력!$M38=2,IF(직접데이타입력!$E38="17",직접데이타입력!$K38," ")," ")</f>
        <v xml:space="preserve"> </v>
      </c>
      <c r="S33" s="103" t="str">
        <f>IF(직접데이타입력!$M38=2,IF(직접데이타입력!$E38="18",직접데이타입력!$K38," ")," ")</f>
        <v xml:space="preserve"> </v>
      </c>
      <c r="T33" s="103" t="str">
        <f>IF(직접데이타입력!$M38=2,IF(직접데이타입력!$E38="19",직접데이타입력!$K38," ")," ")</f>
        <v xml:space="preserve"> </v>
      </c>
    </row>
    <row r="34" spans="1:20" ht="11.25" customHeight="1">
      <c r="A34" s="103">
        <f t="shared" si="0"/>
        <v>33</v>
      </c>
      <c r="B34" s="103" t="str">
        <f>IF(직접데이타입력!$M39=2,IF(직접데이타입력!$E39="1",직접데이타입력!$K39," ")," ")</f>
        <v xml:space="preserve"> </v>
      </c>
      <c r="C34" s="103" t="str">
        <f>IF(직접데이타입력!$M39=2,IF(직접데이타입력!$E39="2",직접데이타입력!$K39," ")," ")</f>
        <v xml:space="preserve"> </v>
      </c>
      <c r="D34" s="103" t="str">
        <f>IF(직접데이타입력!$M39=2,IF(직접데이타입력!$E39="3",직접데이타입력!$K39," ")," ")</f>
        <v xml:space="preserve"> </v>
      </c>
      <c r="E34" s="103" t="str">
        <f>IF(직접데이타입력!$M39=2,IF(직접데이타입력!$E39="4",직접데이타입력!$K39," ")," ")</f>
        <v xml:space="preserve"> </v>
      </c>
      <c r="F34" s="103" t="str">
        <f>IF(직접데이타입력!$M39=2,IF(직접데이타입력!$E39="5",직접데이타입력!$K39," ")," ")</f>
        <v xml:space="preserve"> </v>
      </c>
      <c r="G34" s="103" t="str">
        <f>IF(직접데이타입력!$M39=2,IF(직접데이타입력!$E39="6",직접데이타입력!$K39," ")," ")</f>
        <v xml:space="preserve"> </v>
      </c>
      <c r="H34" s="103" t="str">
        <f>IF(직접데이타입력!$M39=2,IF(직접데이타입력!$E39="7",직접데이타입력!$K39," ")," ")</f>
        <v xml:space="preserve"> </v>
      </c>
      <c r="I34" s="103" t="str">
        <f>IF(직접데이타입력!$M39=2,IF(직접데이타입력!$E39="8",직접데이타입력!$K39," ")," ")</f>
        <v xml:space="preserve"> </v>
      </c>
      <c r="J34" s="103" t="str">
        <f>IF(직접데이타입력!$M39=2,IF(직접데이타입력!$E39="9",직접데이타입력!$K39," ")," ")</f>
        <v xml:space="preserve"> </v>
      </c>
      <c r="K34" s="103" t="str">
        <f>IF(직접데이타입력!$M39=2,IF(직접데이타입력!$E39="10",직접데이타입력!$K39," ")," ")</f>
        <v xml:space="preserve"> </v>
      </c>
      <c r="L34" s="103" t="str">
        <f>IF(직접데이타입력!$M39=2,IF(직접데이타입력!$E39="11",직접데이타입력!$K39," ")," ")</f>
        <v xml:space="preserve"> </v>
      </c>
      <c r="M34" s="103" t="str">
        <f>IF(직접데이타입력!$M39=2,IF(직접데이타입력!$E39="12",직접데이타입력!$K39," ")," ")</f>
        <v xml:space="preserve"> </v>
      </c>
      <c r="N34" s="103" t="str">
        <f>IF(직접데이타입력!$M39=2,IF(직접데이타입력!$E39="13",직접데이타입력!$K39," ")," ")</f>
        <v xml:space="preserve"> </v>
      </c>
      <c r="O34" s="103" t="str">
        <f>IF(직접데이타입력!$M39=2,IF(직접데이타입력!$E39="14",직접데이타입력!$K39," ")," ")</f>
        <v xml:space="preserve"> </v>
      </c>
      <c r="P34" s="103" t="str">
        <f>IF(직접데이타입력!$M39=2,IF(직접데이타입력!$E39="15",직접데이타입력!$K39," ")," ")</f>
        <v xml:space="preserve"> </v>
      </c>
      <c r="Q34" s="103" t="str">
        <f>IF(직접데이타입력!$M39=2,IF(직접데이타입력!$E39="16",직접데이타입력!$K39," ")," ")</f>
        <v xml:space="preserve"> </v>
      </c>
      <c r="R34" s="103" t="str">
        <f>IF(직접데이타입력!$M39=2,IF(직접데이타입력!$E39="17",직접데이타입력!$K39," ")," ")</f>
        <v xml:space="preserve"> </v>
      </c>
      <c r="S34" s="103" t="str">
        <f>IF(직접데이타입력!$M39=2,IF(직접데이타입력!$E39="18",직접데이타입력!$K39," ")," ")</f>
        <v xml:space="preserve"> </v>
      </c>
      <c r="T34" s="103" t="str">
        <f>IF(직접데이타입력!$M39=2,IF(직접데이타입력!$E39="19",직접데이타입력!$K39," ")," ")</f>
        <v xml:space="preserve"> </v>
      </c>
    </row>
    <row r="35" spans="1:20" ht="11.25" customHeight="1">
      <c r="A35" s="103">
        <f t="shared" si="0"/>
        <v>34</v>
      </c>
      <c r="B35" s="103" t="str">
        <f>IF(직접데이타입력!$M40=2,IF(직접데이타입력!$E40="1",직접데이타입력!$K40," ")," ")</f>
        <v xml:space="preserve"> </v>
      </c>
      <c r="C35" s="103" t="str">
        <f>IF(직접데이타입력!$M40=2,IF(직접데이타입력!$E40="2",직접데이타입력!$K40," ")," ")</f>
        <v xml:space="preserve"> </v>
      </c>
      <c r="D35" s="103" t="str">
        <f>IF(직접데이타입력!$M40=2,IF(직접데이타입력!$E40="3",직접데이타입력!$K40," ")," ")</f>
        <v xml:space="preserve"> </v>
      </c>
      <c r="E35" s="103" t="str">
        <f>IF(직접데이타입력!$M40=2,IF(직접데이타입력!$E40="4",직접데이타입력!$K40," ")," ")</f>
        <v xml:space="preserve"> </v>
      </c>
      <c r="F35" s="103" t="str">
        <f>IF(직접데이타입력!$M40=2,IF(직접데이타입력!$E40="5",직접데이타입력!$K40," ")," ")</f>
        <v xml:space="preserve"> </v>
      </c>
      <c r="G35" s="103" t="str">
        <f>IF(직접데이타입력!$M40=2,IF(직접데이타입력!$E40="6",직접데이타입력!$K40," ")," ")</f>
        <v xml:space="preserve"> </v>
      </c>
      <c r="H35" s="103" t="str">
        <f>IF(직접데이타입력!$M40=2,IF(직접데이타입력!$E40="7",직접데이타입력!$K40," ")," ")</f>
        <v xml:space="preserve"> </v>
      </c>
      <c r="I35" s="103" t="str">
        <f>IF(직접데이타입력!$M40=2,IF(직접데이타입력!$E40="8",직접데이타입력!$K40," ")," ")</f>
        <v xml:space="preserve"> </v>
      </c>
      <c r="J35" s="103" t="str">
        <f>IF(직접데이타입력!$M40=2,IF(직접데이타입력!$E40="9",직접데이타입력!$K40," ")," ")</f>
        <v xml:space="preserve"> </v>
      </c>
      <c r="K35" s="103" t="str">
        <f>IF(직접데이타입력!$M40=2,IF(직접데이타입력!$E40="10",직접데이타입력!$K40," ")," ")</f>
        <v xml:space="preserve"> </v>
      </c>
      <c r="L35" s="103" t="str">
        <f>IF(직접데이타입력!$M40=2,IF(직접데이타입력!$E40="11",직접데이타입력!$K40," ")," ")</f>
        <v xml:space="preserve"> </v>
      </c>
      <c r="M35" s="103" t="str">
        <f>IF(직접데이타입력!$M40=2,IF(직접데이타입력!$E40="12",직접데이타입력!$K40," ")," ")</f>
        <v xml:space="preserve"> </v>
      </c>
      <c r="N35" s="103" t="str">
        <f>IF(직접데이타입력!$M40=2,IF(직접데이타입력!$E40="13",직접데이타입력!$K40," ")," ")</f>
        <v xml:space="preserve"> </v>
      </c>
      <c r="O35" s="103" t="str">
        <f>IF(직접데이타입력!$M40=2,IF(직접데이타입력!$E40="14",직접데이타입력!$K40," ")," ")</f>
        <v xml:space="preserve"> </v>
      </c>
      <c r="P35" s="103" t="str">
        <f>IF(직접데이타입력!$M40=2,IF(직접데이타입력!$E40="15",직접데이타입력!$K40," ")," ")</f>
        <v xml:space="preserve"> </v>
      </c>
      <c r="Q35" s="103" t="str">
        <f>IF(직접데이타입력!$M40=2,IF(직접데이타입력!$E40="16",직접데이타입력!$K40," ")," ")</f>
        <v xml:space="preserve"> </v>
      </c>
      <c r="R35" s="103" t="str">
        <f>IF(직접데이타입력!$M40=2,IF(직접데이타입력!$E40="17",직접데이타입력!$K40," ")," ")</f>
        <v xml:space="preserve"> </v>
      </c>
      <c r="S35" s="103" t="str">
        <f>IF(직접데이타입력!$M40=2,IF(직접데이타입력!$E40="18",직접데이타입력!$K40," ")," ")</f>
        <v xml:space="preserve"> </v>
      </c>
      <c r="T35" s="103" t="str">
        <f>IF(직접데이타입력!$M40=2,IF(직접데이타입력!$E40="19",직접데이타입력!$K40," ")," ")</f>
        <v xml:space="preserve"> </v>
      </c>
    </row>
    <row r="36" spans="1:20" ht="11.25" customHeight="1">
      <c r="A36" s="103">
        <f t="shared" si="0"/>
        <v>35</v>
      </c>
      <c r="B36" s="103" t="str">
        <f>IF(직접데이타입력!$M41=2,IF(직접데이타입력!$E41="1",직접데이타입력!$K41," ")," ")</f>
        <v xml:space="preserve"> </v>
      </c>
      <c r="C36" s="103" t="str">
        <f>IF(직접데이타입력!$M41=2,IF(직접데이타입력!$E41="2",직접데이타입력!$K41," ")," ")</f>
        <v xml:space="preserve"> </v>
      </c>
      <c r="D36" s="103" t="str">
        <f>IF(직접데이타입력!$M41=2,IF(직접데이타입력!$E41="3",직접데이타입력!$K41," ")," ")</f>
        <v xml:space="preserve"> </v>
      </c>
      <c r="E36" s="103" t="str">
        <f>IF(직접데이타입력!$M41=2,IF(직접데이타입력!$E41="4",직접데이타입력!$K41," ")," ")</f>
        <v xml:space="preserve"> </v>
      </c>
      <c r="F36" s="103" t="str">
        <f>IF(직접데이타입력!$M41=2,IF(직접데이타입력!$E41="5",직접데이타입력!$K41," ")," ")</f>
        <v xml:space="preserve"> </v>
      </c>
      <c r="G36" s="103" t="str">
        <f>IF(직접데이타입력!$M41=2,IF(직접데이타입력!$E41="6",직접데이타입력!$K41," ")," ")</f>
        <v xml:space="preserve"> </v>
      </c>
      <c r="H36" s="103" t="str">
        <f>IF(직접데이타입력!$M41=2,IF(직접데이타입력!$E41="7",직접데이타입력!$K41," ")," ")</f>
        <v xml:space="preserve"> </v>
      </c>
      <c r="I36" s="103" t="str">
        <f>IF(직접데이타입력!$M41=2,IF(직접데이타입력!$E41="8",직접데이타입력!$K41," ")," ")</f>
        <v xml:space="preserve"> </v>
      </c>
      <c r="J36" s="103" t="str">
        <f>IF(직접데이타입력!$M41=2,IF(직접데이타입력!$E41="9",직접데이타입력!$K41," ")," ")</f>
        <v xml:space="preserve"> </v>
      </c>
      <c r="K36" s="103" t="str">
        <f>IF(직접데이타입력!$M41=2,IF(직접데이타입력!$E41="10",직접데이타입력!$K41," ")," ")</f>
        <v xml:space="preserve"> </v>
      </c>
      <c r="L36" s="103" t="str">
        <f>IF(직접데이타입력!$M41=2,IF(직접데이타입력!$E41="11",직접데이타입력!$K41," ")," ")</f>
        <v xml:space="preserve"> </v>
      </c>
      <c r="M36" s="103" t="str">
        <f>IF(직접데이타입력!$M41=2,IF(직접데이타입력!$E41="12",직접데이타입력!$K41," ")," ")</f>
        <v xml:space="preserve"> </v>
      </c>
      <c r="N36" s="103" t="str">
        <f>IF(직접데이타입력!$M41=2,IF(직접데이타입력!$E41="13",직접데이타입력!$K41," ")," ")</f>
        <v xml:space="preserve"> </v>
      </c>
      <c r="O36" s="103" t="str">
        <f>IF(직접데이타입력!$M41=2,IF(직접데이타입력!$E41="14",직접데이타입력!$K41," ")," ")</f>
        <v xml:space="preserve"> </v>
      </c>
      <c r="P36" s="103" t="str">
        <f>IF(직접데이타입력!$M41=2,IF(직접데이타입력!$E41="15",직접데이타입력!$K41," ")," ")</f>
        <v xml:space="preserve"> </v>
      </c>
      <c r="Q36" s="103" t="str">
        <f>IF(직접데이타입력!$M41=2,IF(직접데이타입력!$E41="16",직접데이타입력!$K41," ")," ")</f>
        <v xml:space="preserve"> </v>
      </c>
      <c r="R36" s="103" t="str">
        <f>IF(직접데이타입력!$M41=2,IF(직접데이타입력!$E41="17",직접데이타입력!$K41," ")," ")</f>
        <v xml:space="preserve"> </v>
      </c>
      <c r="S36" s="103" t="str">
        <f>IF(직접데이타입력!$M41=2,IF(직접데이타입력!$E41="18",직접데이타입력!$K41," ")," ")</f>
        <v xml:space="preserve"> </v>
      </c>
      <c r="T36" s="103" t="str">
        <f>IF(직접데이타입력!$M41=2,IF(직접데이타입력!$E41="19",직접데이타입력!$K41," ")," ")</f>
        <v xml:space="preserve"> </v>
      </c>
    </row>
    <row r="37" spans="1:20" ht="11.25" customHeight="1">
      <c r="A37" s="103">
        <f t="shared" si="0"/>
        <v>36</v>
      </c>
      <c r="B37" s="103" t="str">
        <f>IF(직접데이타입력!$M42=2,IF(직접데이타입력!$E42="1",직접데이타입력!$K42," ")," ")</f>
        <v xml:space="preserve"> </v>
      </c>
      <c r="C37" s="103" t="str">
        <f>IF(직접데이타입력!$M42=2,IF(직접데이타입력!$E42="2",직접데이타입력!$K42," ")," ")</f>
        <v xml:space="preserve"> </v>
      </c>
      <c r="D37" s="103" t="str">
        <f>IF(직접데이타입력!$M42=2,IF(직접데이타입력!$E42="3",직접데이타입력!$K42," ")," ")</f>
        <v xml:space="preserve"> </v>
      </c>
      <c r="E37" s="103" t="str">
        <f>IF(직접데이타입력!$M42=2,IF(직접데이타입력!$E42="4",직접데이타입력!$K42," ")," ")</f>
        <v xml:space="preserve"> </v>
      </c>
      <c r="F37" s="103" t="str">
        <f>IF(직접데이타입력!$M42=2,IF(직접데이타입력!$E42="5",직접데이타입력!$K42," ")," ")</f>
        <v xml:space="preserve"> </v>
      </c>
      <c r="G37" s="103" t="str">
        <f>IF(직접데이타입력!$M42=2,IF(직접데이타입력!$E42="6",직접데이타입력!$K42," ")," ")</f>
        <v xml:space="preserve"> </v>
      </c>
      <c r="H37" s="103" t="str">
        <f>IF(직접데이타입력!$M42=2,IF(직접데이타입력!$E42="7",직접데이타입력!$K42," ")," ")</f>
        <v xml:space="preserve"> </v>
      </c>
      <c r="I37" s="103" t="str">
        <f>IF(직접데이타입력!$M42=2,IF(직접데이타입력!$E42="8",직접데이타입력!$K42," ")," ")</f>
        <v xml:space="preserve"> </v>
      </c>
      <c r="J37" s="103" t="str">
        <f>IF(직접데이타입력!$M42=2,IF(직접데이타입력!$E42="9",직접데이타입력!$K42," ")," ")</f>
        <v xml:space="preserve"> </v>
      </c>
      <c r="K37" s="103" t="str">
        <f>IF(직접데이타입력!$M42=2,IF(직접데이타입력!$E42="10",직접데이타입력!$K42," ")," ")</f>
        <v xml:space="preserve"> </v>
      </c>
      <c r="L37" s="103" t="str">
        <f>IF(직접데이타입력!$M42=2,IF(직접데이타입력!$E42="11",직접데이타입력!$K42," ")," ")</f>
        <v xml:space="preserve"> </v>
      </c>
      <c r="M37" s="103" t="str">
        <f>IF(직접데이타입력!$M42=2,IF(직접데이타입력!$E42="12",직접데이타입력!$K42," ")," ")</f>
        <v xml:space="preserve"> </v>
      </c>
      <c r="N37" s="103" t="str">
        <f>IF(직접데이타입력!$M42=2,IF(직접데이타입력!$E42="13",직접데이타입력!$K42," ")," ")</f>
        <v xml:space="preserve"> </v>
      </c>
      <c r="O37" s="103" t="str">
        <f>IF(직접데이타입력!$M42=2,IF(직접데이타입력!$E42="14",직접데이타입력!$K42," ")," ")</f>
        <v xml:space="preserve"> </v>
      </c>
      <c r="P37" s="103" t="str">
        <f>IF(직접데이타입력!$M42=2,IF(직접데이타입력!$E42="15",직접데이타입력!$K42," ")," ")</f>
        <v xml:space="preserve"> </v>
      </c>
      <c r="Q37" s="103" t="str">
        <f>IF(직접데이타입력!$M42=2,IF(직접데이타입력!$E42="16",직접데이타입력!$K42," ")," ")</f>
        <v xml:space="preserve"> </v>
      </c>
      <c r="R37" s="103" t="str">
        <f>IF(직접데이타입력!$M42=2,IF(직접데이타입력!$E42="17",직접데이타입력!$K42," ")," ")</f>
        <v xml:space="preserve"> </v>
      </c>
      <c r="S37" s="103" t="str">
        <f>IF(직접데이타입력!$M42=2,IF(직접데이타입력!$E42="18",직접데이타입력!$K42," ")," ")</f>
        <v xml:space="preserve"> </v>
      </c>
      <c r="T37" s="103" t="str">
        <f>IF(직접데이타입력!$M42=2,IF(직접데이타입력!$E42="19",직접데이타입력!$K42," ")," ")</f>
        <v xml:space="preserve"> </v>
      </c>
    </row>
    <row r="38" spans="1:20" ht="11.25" customHeight="1">
      <c r="A38" s="103">
        <f t="shared" si="0"/>
        <v>37</v>
      </c>
      <c r="B38" s="103" t="str">
        <f>IF(직접데이타입력!$M43=2,IF(직접데이타입력!$E43="1",직접데이타입력!$K43," ")," ")</f>
        <v xml:space="preserve"> </v>
      </c>
      <c r="C38" s="103" t="str">
        <f>IF(직접데이타입력!$M43=2,IF(직접데이타입력!$E43="2",직접데이타입력!$K43," ")," ")</f>
        <v xml:space="preserve"> </v>
      </c>
      <c r="D38" s="103" t="str">
        <f>IF(직접데이타입력!$M43=2,IF(직접데이타입력!$E43="3",직접데이타입력!$K43," ")," ")</f>
        <v xml:space="preserve"> </v>
      </c>
      <c r="E38" s="103" t="str">
        <f>IF(직접데이타입력!$M43=2,IF(직접데이타입력!$E43="4",직접데이타입력!$K43," ")," ")</f>
        <v xml:space="preserve"> </v>
      </c>
      <c r="F38" s="103" t="str">
        <f>IF(직접데이타입력!$M43=2,IF(직접데이타입력!$E43="5",직접데이타입력!$K43," ")," ")</f>
        <v xml:space="preserve"> </v>
      </c>
      <c r="G38" s="103" t="str">
        <f>IF(직접데이타입력!$M43=2,IF(직접데이타입력!$E43="6",직접데이타입력!$K43," ")," ")</f>
        <v xml:space="preserve"> </v>
      </c>
      <c r="H38" s="103" t="str">
        <f>IF(직접데이타입력!$M43=2,IF(직접데이타입력!$E43="7",직접데이타입력!$K43," ")," ")</f>
        <v xml:space="preserve"> </v>
      </c>
      <c r="I38" s="103" t="str">
        <f>IF(직접데이타입력!$M43=2,IF(직접데이타입력!$E43="8",직접데이타입력!$K43," ")," ")</f>
        <v xml:space="preserve"> </v>
      </c>
      <c r="J38" s="103" t="str">
        <f>IF(직접데이타입력!$M43=2,IF(직접데이타입력!$E43="9",직접데이타입력!$K43," ")," ")</f>
        <v xml:space="preserve"> </v>
      </c>
      <c r="K38" s="103" t="str">
        <f>IF(직접데이타입력!$M43=2,IF(직접데이타입력!$E43="10",직접데이타입력!$K43," ")," ")</f>
        <v xml:space="preserve"> </v>
      </c>
      <c r="L38" s="103" t="str">
        <f>IF(직접데이타입력!$M43=2,IF(직접데이타입력!$E43="11",직접데이타입력!$K43," ")," ")</f>
        <v xml:space="preserve"> </v>
      </c>
      <c r="M38" s="103" t="str">
        <f>IF(직접데이타입력!$M43=2,IF(직접데이타입력!$E43="12",직접데이타입력!$K43," ")," ")</f>
        <v xml:space="preserve"> </v>
      </c>
      <c r="N38" s="103" t="str">
        <f>IF(직접데이타입력!$M43=2,IF(직접데이타입력!$E43="13",직접데이타입력!$K43," ")," ")</f>
        <v xml:space="preserve"> </v>
      </c>
      <c r="O38" s="103" t="str">
        <f>IF(직접데이타입력!$M43=2,IF(직접데이타입력!$E43="14",직접데이타입력!$K43," ")," ")</f>
        <v xml:space="preserve"> </v>
      </c>
      <c r="P38" s="103" t="str">
        <f>IF(직접데이타입력!$M43=2,IF(직접데이타입력!$E43="15",직접데이타입력!$K43," ")," ")</f>
        <v xml:space="preserve"> </v>
      </c>
      <c r="Q38" s="103" t="str">
        <f>IF(직접데이타입력!$M43=2,IF(직접데이타입력!$E43="16",직접데이타입력!$K43," ")," ")</f>
        <v xml:space="preserve"> </v>
      </c>
      <c r="R38" s="103" t="str">
        <f>IF(직접데이타입력!$M43=2,IF(직접데이타입력!$E43="17",직접데이타입력!$K43," ")," ")</f>
        <v xml:space="preserve"> </v>
      </c>
      <c r="S38" s="103" t="str">
        <f>IF(직접데이타입력!$M43=2,IF(직접데이타입력!$E43="18",직접데이타입력!$K43," ")," ")</f>
        <v xml:space="preserve"> </v>
      </c>
      <c r="T38" s="103" t="str">
        <f>IF(직접데이타입력!$M43=2,IF(직접데이타입력!$E43="19",직접데이타입력!$K43," ")," ")</f>
        <v xml:space="preserve"> </v>
      </c>
    </row>
    <row r="39" spans="1:20" ht="11.25" customHeight="1">
      <c r="A39" s="103">
        <f t="shared" si="0"/>
        <v>38</v>
      </c>
      <c r="B39" s="103" t="str">
        <f>IF(직접데이타입력!$M44=2,IF(직접데이타입력!$E44="1",직접데이타입력!$K44," ")," ")</f>
        <v xml:space="preserve"> </v>
      </c>
      <c r="C39" s="103" t="str">
        <f>IF(직접데이타입력!$M44=2,IF(직접데이타입력!$E44="2",직접데이타입력!$K44," ")," ")</f>
        <v xml:space="preserve"> </v>
      </c>
      <c r="D39" s="103" t="str">
        <f>IF(직접데이타입력!$M44=2,IF(직접데이타입력!$E44="3",직접데이타입력!$K44," ")," ")</f>
        <v xml:space="preserve"> </v>
      </c>
      <c r="E39" s="103" t="str">
        <f>IF(직접데이타입력!$M44=2,IF(직접데이타입력!$E44="4",직접데이타입력!$K44," ")," ")</f>
        <v xml:space="preserve"> </v>
      </c>
      <c r="F39" s="103" t="str">
        <f>IF(직접데이타입력!$M44=2,IF(직접데이타입력!$E44="5",직접데이타입력!$K44," ")," ")</f>
        <v xml:space="preserve"> </v>
      </c>
      <c r="G39" s="103" t="str">
        <f>IF(직접데이타입력!$M44=2,IF(직접데이타입력!$E44="6",직접데이타입력!$K44," ")," ")</f>
        <v xml:space="preserve"> </v>
      </c>
      <c r="H39" s="103" t="str">
        <f>IF(직접데이타입력!$M44=2,IF(직접데이타입력!$E44="7",직접데이타입력!$K44," ")," ")</f>
        <v xml:space="preserve"> </v>
      </c>
      <c r="I39" s="103" t="str">
        <f>IF(직접데이타입력!$M44=2,IF(직접데이타입력!$E44="8",직접데이타입력!$K44," ")," ")</f>
        <v xml:space="preserve"> </v>
      </c>
      <c r="J39" s="103" t="str">
        <f>IF(직접데이타입력!$M44=2,IF(직접데이타입력!$E44="9",직접데이타입력!$K44," ")," ")</f>
        <v xml:space="preserve"> </v>
      </c>
      <c r="K39" s="103" t="str">
        <f>IF(직접데이타입력!$M44=2,IF(직접데이타입력!$E44="10",직접데이타입력!$K44," ")," ")</f>
        <v xml:space="preserve"> </v>
      </c>
      <c r="L39" s="103" t="str">
        <f>IF(직접데이타입력!$M44=2,IF(직접데이타입력!$E44="11",직접데이타입력!$K44," ")," ")</f>
        <v xml:space="preserve"> </v>
      </c>
      <c r="M39" s="103" t="str">
        <f>IF(직접데이타입력!$M44=2,IF(직접데이타입력!$E44="12",직접데이타입력!$K44," ")," ")</f>
        <v xml:space="preserve"> </v>
      </c>
      <c r="N39" s="103" t="str">
        <f>IF(직접데이타입력!$M44=2,IF(직접데이타입력!$E44="13",직접데이타입력!$K44," ")," ")</f>
        <v xml:space="preserve"> </v>
      </c>
      <c r="O39" s="103" t="str">
        <f>IF(직접데이타입력!$M44=2,IF(직접데이타입력!$E44="14",직접데이타입력!$K44," ")," ")</f>
        <v xml:space="preserve"> </v>
      </c>
      <c r="P39" s="103" t="str">
        <f>IF(직접데이타입력!$M44=2,IF(직접데이타입력!$E44="15",직접데이타입력!$K44," ")," ")</f>
        <v xml:space="preserve"> </v>
      </c>
      <c r="Q39" s="103" t="str">
        <f>IF(직접데이타입력!$M44=2,IF(직접데이타입력!$E44="16",직접데이타입력!$K44," ")," ")</f>
        <v xml:space="preserve"> </v>
      </c>
      <c r="R39" s="103" t="str">
        <f>IF(직접데이타입력!$M44=2,IF(직접데이타입력!$E44="17",직접데이타입력!$K44," ")," ")</f>
        <v xml:space="preserve"> </v>
      </c>
      <c r="S39" s="103" t="str">
        <f>IF(직접데이타입력!$M44=2,IF(직접데이타입력!$E44="18",직접데이타입력!$K44," ")," ")</f>
        <v xml:space="preserve"> </v>
      </c>
      <c r="T39" s="103" t="str">
        <f>IF(직접데이타입력!$M44=2,IF(직접데이타입력!$E44="19",직접데이타입력!$K44," ")," ")</f>
        <v xml:space="preserve"> </v>
      </c>
    </row>
    <row r="40" spans="1:20" ht="11.25" customHeight="1">
      <c r="A40" s="103">
        <f t="shared" si="0"/>
        <v>39</v>
      </c>
      <c r="B40" s="103" t="str">
        <f>IF(직접데이타입력!$M45=2,IF(직접데이타입력!$E45="1",직접데이타입력!$K45," ")," ")</f>
        <v xml:space="preserve"> </v>
      </c>
      <c r="C40" s="103" t="str">
        <f>IF(직접데이타입력!$M45=2,IF(직접데이타입력!$E45="2",직접데이타입력!$K45," ")," ")</f>
        <v xml:space="preserve"> </v>
      </c>
      <c r="D40" s="103" t="str">
        <f>IF(직접데이타입력!$M45=2,IF(직접데이타입력!$E45="3",직접데이타입력!$K45," ")," ")</f>
        <v xml:space="preserve"> </v>
      </c>
      <c r="E40" s="103" t="str">
        <f>IF(직접데이타입력!$M45=2,IF(직접데이타입력!$E45="4",직접데이타입력!$K45," ")," ")</f>
        <v xml:space="preserve"> </v>
      </c>
      <c r="F40" s="103" t="str">
        <f>IF(직접데이타입력!$M45=2,IF(직접데이타입력!$E45="5",직접데이타입력!$K45," ")," ")</f>
        <v xml:space="preserve"> </v>
      </c>
      <c r="G40" s="103" t="str">
        <f>IF(직접데이타입력!$M45=2,IF(직접데이타입력!$E45="6",직접데이타입력!$K45," ")," ")</f>
        <v xml:space="preserve"> </v>
      </c>
      <c r="H40" s="103" t="str">
        <f>IF(직접데이타입력!$M45=2,IF(직접데이타입력!$E45="7",직접데이타입력!$K45," ")," ")</f>
        <v xml:space="preserve"> </v>
      </c>
      <c r="I40" s="103" t="str">
        <f>IF(직접데이타입력!$M45=2,IF(직접데이타입력!$E45="8",직접데이타입력!$K45," ")," ")</f>
        <v xml:space="preserve"> </v>
      </c>
      <c r="J40" s="103" t="str">
        <f>IF(직접데이타입력!$M45=2,IF(직접데이타입력!$E45="9",직접데이타입력!$K45," ")," ")</f>
        <v xml:space="preserve"> </v>
      </c>
      <c r="K40" s="103" t="str">
        <f>IF(직접데이타입력!$M45=2,IF(직접데이타입력!$E45="10",직접데이타입력!$K45," ")," ")</f>
        <v xml:space="preserve"> </v>
      </c>
      <c r="L40" s="103" t="str">
        <f>IF(직접데이타입력!$M45=2,IF(직접데이타입력!$E45="11",직접데이타입력!$K45," ")," ")</f>
        <v xml:space="preserve"> </v>
      </c>
      <c r="M40" s="103" t="str">
        <f>IF(직접데이타입력!$M45=2,IF(직접데이타입력!$E45="12",직접데이타입력!$K45," ")," ")</f>
        <v xml:space="preserve"> </v>
      </c>
      <c r="N40" s="103" t="str">
        <f>IF(직접데이타입력!$M45=2,IF(직접데이타입력!$E45="13",직접데이타입력!$K45," ")," ")</f>
        <v xml:space="preserve"> </v>
      </c>
      <c r="O40" s="103" t="str">
        <f>IF(직접데이타입력!$M45=2,IF(직접데이타입력!$E45="14",직접데이타입력!$K45," ")," ")</f>
        <v xml:space="preserve"> </v>
      </c>
      <c r="P40" s="103" t="str">
        <f>IF(직접데이타입력!$M45=2,IF(직접데이타입력!$E45="15",직접데이타입력!$K45," ")," ")</f>
        <v xml:space="preserve"> </v>
      </c>
      <c r="Q40" s="103" t="str">
        <f>IF(직접데이타입력!$M45=2,IF(직접데이타입력!$E45="16",직접데이타입력!$K45," ")," ")</f>
        <v xml:space="preserve"> </v>
      </c>
      <c r="R40" s="103" t="str">
        <f>IF(직접데이타입력!$M45=2,IF(직접데이타입력!$E45="17",직접데이타입력!$K45," ")," ")</f>
        <v xml:space="preserve"> </v>
      </c>
      <c r="S40" s="103" t="str">
        <f>IF(직접데이타입력!$M45=2,IF(직접데이타입력!$E45="18",직접데이타입력!$K45," ")," ")</f>
        <v xml:space="preserve"> </v>
      </c>
      <c r="T40" s="103" t="str">
        <f>IF(직접데이타입력!$M45=2,IF(직접데이타입력!$E45="19",직접데이타입력!$K45," ")," ")</f>
        <v xml:space="preserve"> </v>
      </c>
    </row>
    <row r="41" spans="1:20" ht="11.25" customHeight="1">
      <c r="A41" s="103">
        <f t="shared" si="0"/>
        <v>40</v>
      </c>
      <c r="B41" s="103" t="str">
        <f>IF(직접데이타입력!$M46=2,IF(직접데이타입력!$E46="1",직접데이타입력!$K46," ")," ")</f>
        <v xml:space="preserve"> </v>
      </c>
      <c r="C41" s="103" t="str">
        <f>IF(직접데이타입력!$M46=2,IF(직접데이타입력!$E46="2",직접데이타입력!$K46," ")," ")</f>
        <v xml:space="preserve"> </v>
      </c>
      <c r="D41" s="103" t="str">
        <f>IF(직접데이타입력!$M46=2,IF(직접데이타입력!$E46="3",직접데이타입력!$K46," ")," ")</f>
        <v xml:space="preserve"> </v>
      </c>
      <c r="E41" s="103" t="str">
        <f>IF(직접데이타입력!$M46=2,IF(직접데이타입력!$E46="4",직접데이타입력!$K46," ")," ")</f>
        <v xml:space="preserve"> </v>
      </c>
      <c r="F41" s="103" t="str">
        <f>IF(직접데이타입력!$M46=2,IF(직접데이타입력!$E46="5",직접데이타입력!$K46," ")," ")</f>
        <v xml:space="preserve"> </v>
      </c>
      <c r="G41" s="103" t="str">
        <f>IF(직접데이타입력!$M46=2,IF(직접데이타입력!$E46="6",직접데이타입력!$K46," ")," ")</f>
        <v xml:space="preserve"> </v>
      </c>
      <c r="H41" s="103" t="str">
        <f>IF(직접데이타입력!$M46=2,IF(직접데이타입력!$E46="7",직접데이타입력!$K46," ")," ")</f>
        <v xml:space="preserve"> </v>
      </c>
      <c r="I41" s="103" t="str">
        <f>IF(직접데이타입력!$M46=2,IF(직접데이타입력!$E46="8",직접데이타입력!$K46," ")," ")</f>
        <v xml:space="preserve"> </v>
      </c>
      <c r="J41" s="103" t="str">
        <f>IF(직접데이타입력!$M46=2,IF(직접데이타입력!$E46="9",직접데이타입력!$K46," ")," ")</f>
        <v xml:space="preserve"> </v>
      </c>
      <c r="K41" s="103" t="str">
        <f>IF(직접데이타입력!$M46=2,IF(직접데이타입력!$E46="10",직접데이타입력!$K46," ")," ")</f>
        <v xml:space="preserve"> </v>
      </c>
      <c r="L41" s="103" t="str">
        <f>IF(직접데이타입력!$M46=2,IF(직접데이타입력!$E46="11",직접데이타입력!$K46," ")," ")</f>
        <v xml:space="preserve"> </v>
      </c>
      <c r="M41" s="103" t="str">
        <f>IF(직접데이타입력!$M46=2,IF(직접데이타입력!$E46="12",직접데이타입력!$K46," ")," ")</f>
        <v xml:space="preserve"> </v>
      </c>
      <c r="N41" s="103" t="str">
        <f>IF(직접데이타입력!$M46=2,IF(직접데이타입력!$E46="13",직접데이타입력!$K46," ")," ")</f>
        <v xml:space="preserve"> </v>
      </c>
      <c r="O41" s="103" t="str">
        <f>IF(직접데이타입력!$M46=2,IF(직접데이타입력!$E46="14",직접데이타입력!$K46," ")," ")</f>
        <v xml:space="preserve"> </v>
      </c>
      <c r="P41" s="103" t="str">
        <f>IF(직접데이타입력!$M46=2,IF(직접데이타입력!$E46="15",직접데이타입력!$K46," ")," ")</f>
        <v xml:space="preserve"> </v>
      </c>
      <c r="Q41" s="103" t="str">
        <f>IF(직접데이타입력!$M46=2,IF(직접데이타입력!$E46="16",직접데이타입력!$K46," ")," ")</f>
        <v xml:space="preserve"> </v>
      </c>
      <c r="R41" s="103" t="str">
        <f>IF(직접데이타입력!$M46=2,IF(직접데이타입력!$E46="17",직접데이타입력!$K46," ")," ")</f>
        <v xml:space="preserve"> </v>
      </c>
      <c r="S41" s="103" t="str">
        <f>IF(직접데이타입력!$M46=2,IF(직접데이타입력!$E46="18",직접데이타입력!$K46," ")," ")</f>
        <v xml:space="preserve"> </v>
      </c>
      <c r="T41" s="103" t="str">
        <f>IF(직접데이타입력!$M46=2,IF(직접데이타입력!$E46="19",직접데이타입력!$K46," ")," ")</f>
        <v xml:space="preserve"> </v>
      </c>
    </row>
    <row r="42" spans="1:20" ht="11.25" customHeight="1">
      <c r="A42" s="103">
        <f t="shared" si="0"/>
        <v>41</v>
      </c>
      <c r="B42" s="103" t="str">
        <f>IF(직접데이타입력!$M47=2,IF(직접데이타입력!$E47="1",직접데이타입력!$K47," ")," ")</f>
        <v xml:space="preserve"> </v>
      </c>
      <c r="C42" s="103" t="str">
        <f>IF(직접데이타입력!$M47=2,IF(직접데이타입력!$E47="2",직접데이타입력!$K47," ")," ")</f>
        <v xml:space="preserve"> </v>
      </c>
      <c r="D42" s="103" t="str">
        <f>IF(직접데이타입력!$M47=2,IF(직접데이타입력!$E47="3",직접데이타입력!$K47," ")," ")</f>
        <v xml:space="preserve"> </v>
      </c>
      <c r="E42" s="103" t="str">
        <f>IF(직접데이타입력!$M47=2,IF(직접데이타입력!$E47="4",직접데이타입력!$K47," ")," ")</f>
        <v xml:space="preserve"> </v>
      </c>
      <c r="F42" s="103" t="str">
        <f>IF(직접데이타입력!$M47=2,IF(직접데이타입력!$E47="5",직접데이타입력!$K47," ")," ")</f>
        <v xml:space="preserve"> </v>
      </c>
      <c r="G42" s="103" t="str">
        <f>IF(직접데이타입력!$M47=2,IF(직접데이타입력!$E47="6",직접데이타입력!$K47," ")," ")</f>
        <v xml:space="preserve"> </v>
      </c>
      <c r="H42" s="103" t="str">
        <f>IF(직접데이타입력!$M47=2,IF(직접데이타입력!$E47="7",직접데이타입력!$K47," ")," ")</f>
        <v xml:space="preserve"> </v>
      </c>
      <c r="I42" s="103" t="str">
        <f>IF(직접데이타입력!$M47=2,IF(직접데이타입력!$E47="8",직접데이타입력!$K47," ")," ")</f>
        <v xml:space="preserve"> </v>
      </c>
      <c r="J42" s="103" t="str">
        <f>IF(직접데이타입력!$M47=2,IF(직접데이타입력!$E47="9",직접데이타입력!$K47," ")," ")</f>
        <v xml:space="preserve"> </v>
      </c>
      <c r="K42" s="103" t="str">
        <f>IF(직접데이타입력!$M47=2,IF(직접데이타입력!$E47="10",직접데이타입력!$K47," ")," ")</f>
        <v xml:space="preserve"> </v>
      </c>
      <c r="L42" s="103" t="str">
        <f>IF(직접데이타입력!$M47=2,IF(직접데이타입력!$E47="11",직접데이타입력!$K47," ")," ")</f>
        <v xml:space="preserve"> </v>
      </c>
      <c r="M42" s="103" t="str">
        <f>IF(직접데이타입력!$M47=2,IF(직접데이타입력!$E47="12",직접데이타입력!$K47," ")," ")</f>
        <v xml:space="preserve"> </v>
      </c>
      <c r="N42" s="103" t="str">
        <f>IF(직접데이타입력!$M47=2,IF(직접데이타입력!$E47="13",직접데이타입력!$K47," ")," ")</f>
        <v xml:space="preserve"> </v>
      </c>
      <c r="O42" s="103" t="str">
        <f>IF(직접데이타입력!$M47=2,IF(직접데이타입력!$E47="14",직접데이타입력!$K47," ")," ")</f>
        <v xml:space="preserve"> </v>
      </c>
      <c r="P42" s="103" t="str">
        <f>IF(직접데이타입력!$M47=2,IF(직접데이타입력!$E47="15",직접데이타입력!$K47," ")," ")</f>
        <v xml:space="preserve"> </v>
      </c>
      <c r="Q42" s="103" t="str">
        <f>IF(직접데이타입력!$M47=2,IF(직접데이타입력!$E47="16",직접데이타입력!$K47," ")," ")</f>
        <v xml:space="preserve"> </v>
      </c>
      <c r="R42" s="103" t="str">
        <f>IF(직접데이타입력!$M47=2,IF(직접데이타입력!$E47="17",직접데이타입력!$K47," ")," ")</f>
        <v xml:space="preserve"> </v>
      </c>
      <c r="S42" s="103" t="str">
        <f>IF(직접데이타입력!$M47=2,IF(직접데이타입력!$E47="18",직접데이타입력!$K47," ")," ")</f>
        <v xml:space="preserve"> </v>
      </c>
      <c r="T42" s="103" t="str">
        <f>IF(직접데이타입력!$M47=2,IF(직접데이타입력!$E47="19",직접데이타입력!$K47," ")," ")</f>
        <v xml:space="preserve"> </v>
      </c>
    </row>
    <row r="43" spans="1:20" ht="11.25" customHeight="1">
      <c r="A43" s="103">
        <f t="shared" si="0"/>
        <v>42</v>
      </c>
      <c r="B43" s="103" t="str">
        <f>IF(직접데이타입력!$M48=2,IF(직접데이타입력!$E48="1",직접데이타입력!$K48," ")," ")</f>
        <v xml:space="preserve"> </v>
      </c>
      <c r="C43" s="103" t="str">
        <f>IF(직접데이타입력!$M48=2,IF(직접데이타입력!$E48="2",직접데이타입력!$K48," ")," ")</f>
        <v xml:space="preserve"> </v>
      </c>
      <c r="D43" s="103" t="str">
        <f>IF(직접데이타입력!$M48=2,IF(직접데이타입력!$E48="3",직접데이타입력!$K48," ")," ")</f>
        <v xml:space="preserve"> </v>
      </c>
      <c r="E43" s="103" t="str">
        <f>IF(직접데이타입력!$M48=2,IF(직접데이타입력!$E48="4",직접데이타입력!$K48," ")," ")</f>
        <v xml:space="preserve"> </v>
      </c>
      <c r="F43" s="103" t="str">
        <f>IF(직접데이타입력!$M48=2,IF(직접데이타입력!$E48="5",직접데이타입력!$K48," ")," ")</f>
        <v xml:space="preserve"> </v>
      </c>
      <c r="G43" s="103" t="str">
        <f>IF(직접데이타입력!$M48=2,IF(직접데이타입력!$E48="6",직접데이타입력!$K48," ")," ")</f>
        <v xml:space="preserve"> </v>
      </c>
      <c r="H43" s="103" t="str">
        <f>IF(직접데이타입력!$M48=2,IF(직접데이타입력!$E48="7",직접데이타입력!$K48," ")," ")</f>
        <v xml:space="preserve"> </v>
      </c>
      <c r="I43" s="103" t="str">
        <f>IF(직접데이타입력!$M48=2,IF(직접데이타입력!$E48="8",직접데이타입력!$K48," ")," ")</f>
        <v xml:space="preserve"> </v>
      </c>
      <c r="J43" s="103" t="str">
        <f>IF(직접데이타입력!$M48=2,IF(직접데이타입력!$E48="9",직접데이타입력!$K48," ")," ")</f>
        <v xml:space="preserve"> </v>
      </c>
      <c r="K43" s="103" t="str">
        <f>IF(직접데이타입력!$M48=2,IF(직접데이타입력!$E48="10",직접데이타입력!$K48," ")," ")</f>
        <v xml:space="preserve"> </v>
      </c>
      <c r="L43" s="103" t="str">
        <f>IF(직접데이타입력!$M48=2,IF(직접데이타입력!$E48="11",직접데이타입력!$K48," ")," ")</f>
        <v xml:space="preserve"> </v>
      </c>
      <c r="M43" s="103" t="str">
        <f>IF(직접데이타입력!$M48=2,IF(직접데이타입력!$E48="12",직접데이타입력!$K48," ")," ")</f>
        <v xml:space="preserve"> </v>
      </c>
      <c r="N43" s="103" t="str">
        <f>IF(직접데이타입력!$M48=2,IF(직접데이타입력!$E48="13",직접데이타입력!$K48," ")," ")</f>
        <v xml:space="preserve"> </v>
      </c>
      <c r="O43" s="103" t="str">
        <f>IF(직접데이타입력!$M48=2,IF(직접데이타입력!$E48="14",직접데이타입력!$K48," ")," ")</f>
        <v xml:space="preserve"> </v>
      </c>
      <c r="P43" s="103" t="str">
        <f>IF(직접데이타입력!$M48=2,IF(직접데이타입력!$E48="15",직접데이타입력!$K48," ")," ")</f>
        <v xml:space="preserve"> </v>
      </c>
      <c r="Q43" s="103" t="str">
        <f>IF(직접데이타입력!$M48=2,IF(직접데이타입력!$E48="16",직접데이타입력!$K48," ")," ")</f>
        <v xml:space="preserve"> </v>
      </c>
      <c r="R43" s="103" t="str">
        <f>IF(직접데이타입력!$M48=2,IF(직접데이타입력!$E48="17",직접데이타입력!$K48," ")," ")</f>
        <v xml:space="preserve"> </v>
      </c>
      <c r="S43" s="103" t="str">
        <f>IF(직접데이타입력!$M48=2,IF(직접데이타입력!$E48="18",직접데이타입력!$K48," ")," ")</f>
        <v xml:space="preserve"> </v>
      </c>
      <c r="T43" s="103" t="str">
        <f>IF(직접데이타입력!$M48=2,IF(직접데이타입력!$E48="19",직접데이타입력!$K48," ")," ")</f>
        <v xml:space="preserve"> </v>
      </c>
    </row>
    <row r="44" spans="1:20" ht="11.25" customHeight="1">
      <c r="A44" s="103">
        <f t="shared" si="0"/>
        <v>43</v>
      </c>
      <c r="B44" s="103" t="str">
        <f>IF(직접데이타입력!$M49=2,IF(직접데이타입력!$E49="1",직접데이타입력!$K49," ")," ")</f>
        <v xml:space="preserve"> </v>
      </c>
      <c r="C44" s="103" t="str">
        <f>IF(직접데이타입력!$M49=2,IF(직접데이타입력!$E49="2",직접데이타입력!$K49," ")," ")</f>
        <v xml:space="preserve"> </v>
      </c>
      <c r="D44" s="103" t="str">
        <f>IF(직접데이타입력!$M49=2,IF(직접데이타입력!$E49="3",직접데이타입력!$K49," ")," ")</f>
        <v xml:space="preserve"> </v>
      </c>
      <c r="E44" s="103" t="str">
        <f>IF(직접데이타입력!$M49=2,IF(직접데이타입력!$E49="4",직접데이타입력!$K49," ")," ")</f>
        <v xml:space="preserve"> </v>
      </c>
      <c r="F44" s="103" t="str">
        <f>IF(직접데이타입력!$M49=2,IF(직접데이타입력!$E49="5",직접데이타입력!$K49," ")," ")</f>
        <v xml:space="preserve"> </v>
      </c>
      <c r="G44" s="103" t="str">
        <f>IF(직접데이타입력!$M49=2,IF(직접데이타입력!$E49="6",직접데이타입력!$K49," ")," ")</f>
        <v xml:space="preserve"> </v>
      </c>
      <c r="H44" s="103" t="str">
        <f>IF(직접데이타입력!$M49=2,IF(직접데이타입력!$E49="7",직접데이타입력!$K49," ")," ")</f>
        <v xml:space="preserve"> </v>
      </c>
      <c r="I44" s="103" t="str">
        <f>IF(직접데이타입력!$M49=2,IF(직접데이타입력!$E49="8",직접데이타입력!$K49," ")," ")</f>
        <v xml:space="preserve"> </v>
      </c>
      <c r="J44" s="103" t="str">
        <f>IF(직접데이타입력!$M49=2,IF(직접데이타입력!$E49="9",직접데이타입력!$K49," ")," ")</f>
        <v xml:space="preserve"> </v>
      </c>
      <c r="K44" s="103" t="str">
        <f>IF(직접데이타입력!$M49=2,IF(직접데이타입력!$E49="10",직접데이타입력!$K49," ")," ")</f>
        <v xml:space="preserve"> </v>
      </c>
      <c r="L44" s="103" t="str">
        <f>IF(직접데이타입력!$M49=2,IF(직접데이타입력!$E49="11",직접데이타입력!$K49," ")," ")</f>
        <v xml:space="preserve"> </v>
      </c>
      <c r="M44" s="103" t="str">
        <f>IF(직접데이타입력!$M49=2,IF(직접데이타입력!$E49="12",직접데이타입력!$K49," ")," ")</f>
        <v xml:space="preserve"> </v>
      </c>
      <c r="N44" s="103" t="str">
        <f>IF(직접데이타입력!$M49=2,IF(직접데이타입력!$E49="13",직접데이타입력!$K49," ")," ")</f>
        <v xml:space="preserve"> </v>
      </c>
      <c r="O44" s="103" t="str">
        <f>IF(직접데이타입력!$M49=2,IF(직접데이타입력!$E49="14",직접데이타입력!$K49," ")," ")</f>
        <v xml:space="preserve"> </v>
      </c>
      <c r="P44" s="103" t="str">
        <f>IF(직접데이타입력!$M49=2,IF(직접데이타입력!$E49="15",직접데이타입력!$K49," ")," ")</f>
        <v xml:space="preserve"> </v>
      </c>
      <c r="Q44" s="103" t="str">
        <f>IF(직접데이타입력!$M49=2,IF(직접데이타입력!$E49="16",직접데이타입력!$K49," ")," ")</f>
        <v xml:space="preserve"> </v>
      </c>
      <c r="R44" s="103" t="str">
        <f>IF(직접데이타입력!$M49=2,IF(직접데이타입력!$E49="17",직접데이타입력!$K49," ")," ")</f>
        <v xml:space="preserve"> </v>
      </c>
      <c r="S44" s="103" t="str">
        <f>IF(직접데이타입력!$M49=2,IF(직접데이타입력!$E49="18",직접데이타입력!$K49," ")," ")</f>
        <v xml:space="preserve"> </v>
      </c>
      <c r="T44" s="103" t="str">
        <f>IF(직접데이타입력!$M49=2,IF(직접데이타입력!$E49="19",직접데이타입력!$K49," ")," ")</f>
        <v xml:space="preserve"> </v>
      </c>
    </row>
    <row r="45" spans="1:20" ht="11.25" customHeight="1">
      <c r="A45" s="103">
        <f t="shared" si="0"/>
        <v>44</v>
      </c>
      <c r="B45" s="103" t="str">
        <f>IF(직접데이타입력!$M50=2,IF(직접데이타입력!$E50="1",직접데이타입력!$K50," ")," ")</f>
        <v xml:space="preserve"> </v>
      </c>
      <c r="C45" s="103" t="str">
        <f>IF(직접데이타입력!$M50=2,IF(직접데이타입력!$E50="2",직접데이타입력!$K50," ")," ")</f>
        <v xml:space="preserve"> </v>
      </c>
      <c r="D45" s="103" t="str">
        <f>IF(직접데이타입력!$M50=2,IF(직접데이타입력!$E50="3",직접데이타입력!$K50," ")," ")</f>
        <v xml:space="preserve"> </v>
      </c>
      <c r="E45" s="103" t="str">
        <f>IF(직접데이타입력!$M50=2,IF(직접데이타입력!$E50="4",직접데이타입력!$K50," ")," ")</f>
        <v xml:space="preserve"> </v>
      </c>
      <c r="F45" s="103" t="str">
        <f>IF(직접데이타입력!$M50=2,IF(직접데이타입력!$E50="5",직접데이타입력!$K50," ")," ")</f>
        <v xml:space="preserve"> </v>
      </c>
      <c r="G45" s="103" t="str">
        <f>IF(직접데이타입력!$M50=2,IF(직접데이타입력!$E50="6",직접데이타입력!$K50," ")," ")</f>
        <v xml:space="preserve"> </v>
      </c>
      <c r="H45" s="103" t="str">
        <f>IF(직접데이타입력!$M50=2,IF(직접데이타입력!$E50="7",직접데이타입력!$K50," ")," ")</f>
        <v xml:space="preserve"> </v>
      </c>
      <c r="I45" s="103" t="str">
        <f>IF(직접데이타입력!$M50=2,IF(직접데이타입력!$E50="8",직접데이타입력!$K50," ")," ")</f>
        <v xml:space="preserve"> </v>
      </c>
      <c r="J45" s="103" t="str">
        <f>IF(직접데이타입력!$M50=2,IF(직접데이타입력!$E50="9",직접데이타입력!$K50," ")," ")</f>
        <v xml:space="preserve"> </v>
      </c>
      <c r="K45" s="103" t="str">
        <f>IF(직접데이타입력!$M50=2,IF(직접데이타입력!$E50="10",직접데이타입력!$K50," ")," ")</f>
        <v xml:space="preserve"> </v>
      </c>
      <c r="L45" s="103" t="str">
        <f>IF(직접데이타입력!$M50=2,IF(직접데이타입력!$E50="11",직접데이타입력!$K50," ")," ")</f>
        <v xml:space="preserve"> </v>
      </c>
      <c r="M45" s="103" t="str">
        <f>IF(직접데이타입력!$M50=2,IF(직접데이타입력!$E50="12",직접데이타입력!$K50," ")," ")</f>
        <v xml:space="preserve"> </v>
      </c>
      <c r="N45" s="103" t="str">
        <f>IF(직접데이타입력!$M50=2,IF(직접데이타입력!$E50="13",직접데이타입력!$K50," ")," ")</f>
        <v xml:space="preserve"> </v>
      </c>
      <c r="O45" s="103" t="str">
        <f>IF(직접데이타입력!$M50=2,IF(직접데이타입력!$E50="14",직접데이타입력!$K50," ")," ")</f>
        <v xml:space="preserve"> </v>
      </c>
      <c r="P45" s="103" t="str">
        <f>IF(직접데이타입력!$M50=2,IF(직접데이타입력!$E50="15",직접데이타입력!$K50," ")," ")</f>
        <v xml:space="preserve"> </v>
      </c>
      <c r="Q45" s="103" t="str">
        <f>IF(직접데이타입력!$M50=2,IF(직접데이타입력!$E50="16",직접데이타입력!$K50," ")," ")</f>
        <v xml:space="preserve"> </v>
      </c>
      <c r="R45" s="103" t="str">
        <f>IF(직접데이타입력!$M50=2,IF(직접데이타입력!$E50="17",직접데이타입력!$K50," ")," ")</f>
        <v xml:space="preserve"> </v>
      </c>
      <c r="S45" s="103" t="str">
        <f>IF(직접데이타입력!$M50=2,IF(직접데이타입력!$E50="18",직접데이타입력!$K50," ")," ")</f>
        <v xml:space="preserve"> </v>
      </c>
      <c r="T45" s="103" t="str">
        <f>IF(직접데이타입력!$M50=2,IF(직접데이타입력!$E50="19",직접데이타입력!$K50," ")," ")</f>
        <v xml:space="preserve"> </v>
      </c>
    </row>
    <row r="46" spans="1:20" ht="11.25" customHeight="1">
      <c r="A46" s="103">
        <f t="shared" si="0"/>
        <v>45</v>
      </c>
      <c r="B46" s="103" t="str">
        <f>IF(직접데이타입력!$M51=2,IF(직접데이타입력!$E51="1",직접데이타입력!$K51," ")," ")</f>
        <v xml:space="preserve"> </v>
      </c>
      <c r="C46" s="103" t="str">
        <f>IF(직접데이타입력!$M51=2,IF(직접데이타입력!$E51="2",직접데이타입력!$K51," ")," ")</f>
        <v xml:space="preserve"> </v>
      </c>
      <c r="D46" s="103" t="str">
        <f>IF(직접데이타입력!$M51=2,IF(직접데이타입력!$E51="3",직접데이타입력!$K51," ")," ")</f>
        <v xml:space="preserve"> </v>
      </c>
      <c r="E46" s="103" t="str">
        <f>IF(직접데이타입력!$M51=2,IF(직접데이타입력!$E51="4",직접데이타입력!$K51," ")," ")</f>
        <v xml:space="preserve"> </v>
      </c>
      <c r="F46" s="103" t="str">
        <f>IF(직접데이타입력!$M51=2,IF(직접데이타입력!$E51="5",직접데이타입력!$K51," ")," ")</f>
        <v xml:space="preserve"> </v>
      </c>
      <c r="G46" s="103" t="str">
        <f>IF(직접데이타입력!$M51=2,IF(직접데이타입력!$E51="6",직접데이타입력!$K51," ")," ")</f>
        <v xml:space="preserve"> </v>
      </c>
      <c r="H46" s="103" t="str">
        <f>IF(직접데이타입력!$M51=2,IF(직접데이타입력!$E51="7",직접데이타입력!$K51," ")," ")</f>
        <v xml:space="preserve"> </v>
      </c>
      <c r="I46" s="103" t="str">
        <f>IF(직접데이타입력!$M51=2,IF(직접데이타입력!$E51="8",직접데이타입력!$K51," ")," ")</f>
        <v xml:space="preserve"> </v>
      </c>
      <c r="J46" s="103" t="str">
        <f>IF(직접데이타입력!$M51=2,IF(직접데이타입력!$E51="9",직접데이타입력!$K51," ")," ")</f>
        <v xml:space="preserve"> </v>
      </c>
      <c r="K46" s="103" t="str">
        <f>IF(직접데이타입력!$M51=2,IF(직접데이타입력!$E51="10",직접데이타입력!$K51," ")," ")</f>
        <v xml:space="preserve"> </v>
      </c>
      <c r="L46" s="103" t="str">
        <f>IF(직접데이타입력!$M51=2,IF(직접데이타입력!$E51="11",직접데이타입력!$K51," ")," ")</f>
        <v xml:space="preserve"> </v>
      </c>
      <c r="M46" s="103" t="str">
        <f>IF(직접데이타입력!$M51=2,IF(직접데이타입력!$E51="12",직접데이타입력!$K51," ")," ")</f>
        <v xml:space="preserve"> </v>
      </c>
      <c r="N46" s="103" t="str">
        <f>IF(직접데이타입력!$M51=2,IF(직접데이타입력!$E51="13",직접데이타입력!$K51," ")," ")</f>
        <v xml:space="preserve"> </v>
      </c>
      <c r="O46" s="103" t="str">
        <f>IF(직접데이타입력!$M51=2,IF(직접데이타입력!$E51="14",직접데이타입력!$K51," ")," ")</f>
        <v xml:space="preserve"> </v>
      </c>
      <c r="P46" s="103" t="str">
        <f>IF(직접데이타입력!$M51=2,IF(직접데이타입력!$E51="15",직접데이타입력!$K51," ")," ")</f>
        <v xml:space="preserve"> </v>
      </c>
      <c r="Q46" s="103" t="str">
        <f>IF(직접데이타입력!$M51=2,IF(직접데이타입력!$E51="16",직접데이타입력!$K51," ")," ")</f>
        <v xml:space="preserve"> </v>
      </c>
      <c r="R46" s="103" t="str">
        <f>IF(직접데이타입력!$M51=2,IF(직접데이타입력!$E51="17",직접데이타입력!$K51," ")," ")</f>
        <v xml:space="preserve"> </v>
      </c>
      <c r="S46" s="103" t="str">
        <f>IF(직접데이타입력!$M51=2,IF(직접데이타입력!$E51="18",직접데이타입력!$K51," ")," ")</f>
        <v xml:space="preserve"> </v>
      </c>
      <c r="T46" s="103" t="str">
        <f>IF(직접데이타입력!$M51=2,IF(직접데이타입력!$E51="19",직접데이타입력!$K51," ")," ")</f>
        <v xml:space="preserve"> </v>
      </c>
    </row>
    <row r="47" spans="1:20" ht="11.25" customHeight="1">
      <c r="A47" s="103">
        <f t="shared" si="0"/>
        <v>46</v>
      </c>
      <c r="B47" s="103" t="str">
        <f>IF(직접데이타입력!$M52=2,IF(직접데이타입력!$E52="1",직접데이타입력!$K52," ")," ")</f>
        <v xml:space="preserve"> </v>
      </c>
      <c r="C47" s="103" t="str">
        <f>IF(직접데이타입력!$M52=2,IF(직접데이타입력!$E52="2",직접데이타입력!$K52," ")," ")</f>
        <v xml:space="preserve"> </v>
      </c>
      <c r="D47" s="103" t="str">
        <f>IF(직접데이타입력!$M52=2,IF(직접데이타입력!$E52="3",직접데이타입력!$K52," ")," ")</f>
        <v xml:space="preserve"> </v>
      </c>
      <c r="E47" s="103" t="str">
        <f>IF(직접데이타입력!$M52=2,IF(직접데이타입력!$E52="4",직접데이타입력!$K52," ")," ")</f>
        <v xml:space="preserve"> </v>
      </c>
      <c r="F47" s="103" t="str">
        <f>IF(직접데이타입력!$M52=2,IF(직접데이타입력!$E52="5",직접데이타입력!$K52," ")," ")</f>
        <v xml:space="preserve"> </v>
      </c>
      <c r="G47" s="103" t="str">
        <f>IF(직접데이타입력!$M52=2,IF(직접데이타입력!$E52="6",직접데이타입력!$K52," ")," ")</f>
        <v xml:space="preserve"> </v>
      </c>
      <c r="H47" s="103" t="str">
        <f>IF(직접데이타입력!$M52=2,IF(직접데이타입력!$E52="7",직접데이타입력!$K52," ")," ")</f>
        <v xml:space="preserve"> </v>
      </c>
      <c r="I47" s="103" t="str">
        <f>IF(직접데이타입력!$M52=2,IF(직접데이타입력!$E52="8",직접데이타입력!$K52," ")," ")</f>
        <v xml:space="preserve"> </v>
      </c>
      <c r="J47" s="103" t="str">
        <f>IF(직접데이타입력!$M52=2,IF(직접데이타입력!$E52="9",직접데이타입력!$K52," ")," ")</f>
        <v xml:space="preserve"> </v>
      </c>
      <c r="K47" s="103" t="str">
        <f>IF(직접데이타입력!$M52=2,IF(직접데이타입력!$E52="10",직접데이타입력!$K52," ")," ")</f>
        <v xml:space="preserve"> </v>
      </c>
      <c r="L47" s="103" t="str">
        <f>IF(직접데이타입력!$M52=2,IF(직접데이타입력!$E52="11",직접데이타입력!$K52," ")," ")</f>
        <v xml:space="preserve"> </v>
      </c>
      <c r="M47" s="103" t="str">
        <f>IF(직접데이타입력!$M52=2,IF(직접데이타입력!$E52="12",직접데이타입력!$K52," ")," ")</f>
        <v xml:space="preserve"> </v>
      </c>
      <c r="N47" s="103" t="str">
        <f>IF(직접데이타입력!$M52=2,IF(직접데이타입력!$E52="13",직접데이타입력!$K52," ")," ")</f>
        <v xml:space="preserve"> </v>
      </c>
      <c r="O47" s="103" t="str">
        <f>IF(직접데이타입력!$M52=2,IF(직접데이타입력!$E52="14",직접데이타입력!$K52," ")," ")</f>
        <v xml:space="preserve"> </v>
      </c>
      <c r="P47" s="103" t="str">
        <f>IF(직접데이타입력!$M52=2,IF(직접데이타입력!$E52="15",직접데이타입력!$K52," ")," ")</f>
        <v xml:space="preserve"> </v>
      </c>
      <c r="Q47" s="103" t="str">
        <f>IF(직접데이타입력!$M52=2,IF(직접데이타입력!$E52="16",직접데이타입력!$K52," ")," ")</f>
        <v xml:space="preserve"> </v>
      </c>
      <c r="R47" s="103" t="str">
        <f>IF(직접데이타입력!$M52=2,IF(직접데이타입력!$E52="17",직접데이타입력!$K52," ")," ")</f>
        <v xml:space="preserve"> </v>
      </c>
      <c r="S47" s="103" t="str">
        <f>IF(직접데이타입력!$M52=2,IF(직접데이타입력!$E52="18",직접데이타입력!$K52," ")," ")</f>
        <v xml:space="preserve"> </v>
      </c>
      <c r="T47" s="103" t="str">
        <f>IF(직접데이타입력!$M52=2,IF(직접데이타입력!$E52="19",직접데이타입력!$K52," ")," ")</f>
        <v xml:space="preserve"> </v>
      </c>
    </row>
    <row r="48" spans="1:20" ht="11.25" customHeight="1">
      <c r="A48" s="103">
        <f t="shared" si="0"/>
        <v>47</v>
      </c>
      <c r="B48" s="103" t="str">
        <f>IF(직접데이타입력!$M53=2,IF(직접데이타입력!$E53="1",직접데이타입력!$K53," ")," ")</f>
        <v xml:space="preserve"> </v>
      </c>
      <c r="C48" s="103" t="str">
        <f>IF(직접데이타입력!$M53=2,IF(직접데이타입력!$E53="2",직접데이타입력!$K53," ")," ")</f>
        <v xml:space="preserve"> </v>
      </c>
      <c r="D48" s="103" t="str">
        <f>IF(직접데이타입력!$M53=2,IF(직접데이타입력!$E53="3",직접데이타입력!$K53," ")," ")</f>
        <v xml:space="preserve"> </v>
      </c>
      <c r="E48" s="103" t="str">
        <f>IF(직접데이타입력!$M53=2,IF(직접데이타입력!$E53="4",직접데이타입력!$K53," ")," ")</f>
        <v xml:space="preserve"> </v>
      </c>
      <c r="F48" s="103" t="str">
        <f>IF(직접데이타입력!$M53=2,IF(직접데이타입력!$E53="5",직접데이타입력!$K53," ")," ")</f>
        <v xml:space="preserve"> </v>
      </c>
      <c r="G48" s="103" t="str">
        <f>IF(직접데이타입력!$M53=2,IF(직접데이타입력!$E53="6",직접데이타입력!$K53," ")," ")</f>
        <v xml:space="preserve"> </v>
      </c>
      <c r="H48" s="103" t="str">
        <f>IF(직접데이타입력!$M53=2,IF(직접데이타입력!$E53="7",직접데이타입력!$K53," ")," ")</f>
        <v xml:space="preserve"> </v>
      </c>
      <c r="I48" s="103" t="str">
        <f>IF(직접데이타입력!$M53=2,IF(직접데이타입력!$E53="8",직접데이타입력!$K53," ")," ")</f>
        <v xml:space="preserve"> </v>
      </c>
      <c r="J48" s="103" t="str">
        <f>IF(직접데이타입력!$M53=2,IF(직접데이타입력!$E53="9",직접데이타입력!$K53," ")," ")</f>
        <v xml:space="preserve"> </v>
      </c>
      <c r="K48" s="103" t="str">
        <f>IF(직접데이타입력!$M53=2,IF(직접데이타입력!$E53="10",직접데이타입력!$K53," ")," ")</f>
        <v xml:space="preserve"> </v>
      </c>
      <c r="L48" s="103" t="str">
        <f>IF(직접데이타입력!$M53=2,IF(직접데이타입력!$E53="11",직접데이타입력!$K53," ")," ")</f>
        <v xml:space="preserve"> </v>
      </c>
      <c r="M48" s="103" t="str">
        <f>IF(직접데이타입력!$M53=2,IF(직접데이타입력!$E53="12",직접데이타입력!$K53," ")," ")</f>
        <v xml:space="preserve"> </v>
      </c>
      <c r="N48" s="103" t="str">
        <f>IF(직접데이타입력!$M53=2,IF(직접데이타입력!$E53="13",직접데이타입력!$K53," ")," ")</f>
        <v xml:space="preserve"> </v>
      </c>
      <c r="O48" s="103" t="str">
        <f>IF(직접데이타입력!$M53=2,IF(직접데이타입력!$E53="14",직접데이타입력!$K53," ")," ")</f>
        <v xml:space="preserve"> </v>
      </c>
      <c r="P48" s="103" t="str">
        <f>IF(직접데이타입력!$M53=2,IF(직접데이타입력!$E53="15",직접데이타입력!$K53," ")," ")</f>
        <v xml:space="preserve"> </v>
      </c>
      <c r="Q48" s="103" t="str">
        <f>IF(직접데이타입력!$M53=2,IF(직접데이타입력!$E53="16",직접데이타입력!$K53," ")," ")</f>
        <v xml:space="preserve"> </v>
      </c>
      <c r="R48" s="103" t="str">
        <f>IF(직접데이타입력!$M53=2,IF(직접데이타입력!$E53="17",직접데이타입력!$K53," ")," ")</f>
        <v xml:space="preserve"> </v>
      </c>
      <c r="S48" s="103" t="str">
        <f>IF(직접데이타입력!$M53=2,IF(직접데이타입력!$E53="18",직접데이타입력!$K53," ")," ")</f>
        <v xml:space="preserve"> </v>
      </c>
      <c r="T48" s="103" t="str">
        <f>IF(직접데이타입력!$M53=2,IF(직접데이타입력!$E53="19",직접데이타입력!$K53," ")," ")</f>
        <v xml:space="preserve"> </v>
      </c>
    </row>
    <row r="49" spans="1:20" ht="11.25" customHeight="1">
      <c r="A49" s="103">
        <f t="shared" si="0"/>
        <v>48</v>
      </c>
      <c r="B49" s="103" t="str">
        <f>IF(직접데이타입력!$M54=2,IF(직접데이타입력!$E54="1",직접데이타입력!$K54," ")," ")</f>
        <v xml:space="preserve"> </v>
      </c>
      <c r="C49" s="103" t="str">
        <f>IF(직접데이타입력!$M54=2,IF(직접데이타입력!$E54="2",직접데이타입력!$K54," ")," ")</f>
        <v xml:space="preserve"> </v>
      </c>
      <c r="D49" s="103" t="str">
        <f>IF(직접데이타입력!$M54=2,IF(직접데이타입력!$E54="3",직접데이타입력!$K54," ")," ")</f>
        <v xml:space="preserve"> </v>
      </c>
      <c r="E49" s="103" t="str">
        <f>IF(직접데이타입력!$M54=2,IF(직접데이타입력!$E54="4",직접데이타입력!$K54," ")," ")</f>
        <v xml:space="preserve"> </v>
      </c>
      <c r="F49" s="103" t="str">
        <f>IF(직접데이타입력!$M54=2,IF(직접데이타입력!$E54="5",직접데이타입력!$K54," ")," ")</f>
        <v xml:space="preserve"> </v>
      </c>
      <c r="G49" s="103" t="str">
        <f>IF(직접데이타입력!$M54=2,IF(직접데이타입력!$E54="6",직접데이타입력!$K54," ")," ")</f>
        <v xml:space="preserve"> </v>
      </c>
      <c r="H49" s="103" t="str">
        <f>IF(직접데이타입력!$M54=2,IF(직접데이타입력!$E54="7",직접데이타입력!$K54," ")," ")</f>
        <v xml:space="preserve"> </v>
      </c>
      <c r="I49" s="103" t="str">
        <f>IF(직접데이타입력!$M54=2,IF(직접데이타입력!$E54="8",직접데이타입력!$K54," ")," ")</f>
        <v xml:space="preserve"> </v>
      </c>
      <c r="J49" s="103" t="str">
        <f>IF(직접데이타입력!$M54=2,IF(직접데이타입력!$E54="9",직접데이타입력!$K54," ")," ")</f>
        <v xml:space="preserve"> </v>
      </c>
      <c r="K49" s="103" t="str">
        <f>IF(직접데이타입력!$M54=2,IF(직접데이타입력!$E54="10",직접데이타입력!$K54," ")," ")</f>
        <v xml:space="preserve"> </v>
      </c>
      <c r="L49" s="103" t="str">
        <f>IF(직접데이타입력!$M54=2,IF(직접데이타입력!$E54="11",직접데이타입력!$K54," ")," ")</f>
        <v xml:space="preserve"> </v>
      </c>
      <c r="M49" s="103" t="str">
        <f>IF(직접데이타입력!$M54=2,IF(직접데이타입력!$E54="12",직접데이타입력!$K54," ")," ")</f>
        <v xml:space="preserve"> </v>
      </c>
      <c r="N49" s="103" t="str">
        <f>IF(직접데이타입력!$M54=2,IF(직접데이타입력!$E54="13",직접데이타입력!$K54," ")," ")</f>
        <v xml:space="preserve"> </v>
      </c>
      <c r="O49" s="103" t="str">
        <f>IF(직접데이타입력!$M54=2,IF(직접데이타입력!$E54="14",직접데이타입력!$K54," ")," ")</f>
        <v xml:space="preserve"> </v>
      </c>
      <c r="P49" s="103" t="str">
        <f>IF(직접데이타입력!$M54=2,IF(직접데이타입력!$E54="15",직접데이타입력!$K54," ")," ")</f>
        <v xml:space="preserve"> </v>
      </c>
      <c r="Q49" s="103" t="str">
        <f>IF(직접데이타입력!$M54=2,IF(직접데이타입력!$E54="16",직접데이타입력!$K54," ")," ")</f>
        <v xml:space="preserve"> </v>
      </c>
      <c r="R49" s="103" t="str">
        <f>IF(직접데이타입력!$M54=2,IF(직접데이타입력!$E54="17",직접데이타입력!$K54," ")," ")</f>
        <v xml:space="preserve"> </v>
      </c>
      <c r="S49" s="103" t="str">
        <f>IF(직접데이타입력!$M54=2,IF(직접데이타입력!$E54="18",직접데이타입력!$K54," ")," ")</f>
        <v xml:space="preserve"> </v>
      </c>
      <c r="T49" s="103" t="str">
        <f>IF(직접데이타입력!$M54=2,IF(직접데이타입력!$E54="19",직접데이타입력!$K54," ")," ")</f>
        <v xml:space="preserve"> </v>
      </c>
    </row>
    <row r="50" spans="1:20" ht="11.25" customHeight="1">
      <c r="A50" s="103">
        <f t="shared" si="0"/>
        <v>49</v>
      </c>
      <c r="B50" s="103" t="str">
        <f>IF(직접데이타입력!$M55=2,IF(직접데이타입력!$E55="1",직접데이타입력!$K55," ")," ")</f>
        <v xml:space="preserve"> </v>
      </c>
      <c r="C50" s="103" t="str">
        <f>IF(직접데이타입력!$M55=2,IF(직접데이타입력!$E55="2",직접데이타입력!$K55," ")," ")</f>
        <v xml:space="preserve"> </v>
      </c>
      <c r="D50" s="103" t="str">
        <f>IF(직접데이타입력!$M55=2,IF(직접데이타입력!$E55="3",직접데이타입력!$K55," ")," ")</f>
        <v xml:space="preserve"> </v>
      </c>
      <c r="E50" s="103" t="str">
        <f>IF(직접데이타입력!$M55=2,IF(직접데이타입력!$E55="4",직접데이타입력!$K55," ")," ")</f>
        <v xml:space="preserve"> </v>
      </c>
      <c r="F50" s="103" t="str">
        <f>IF(직접데이타입력!$M55=2,IF(직접데이타입력!$E55="5",직접데이타입력!$K55," ")," ")</f>
        <v xml:space="preserve"> </v>
      </c>
      <c r="G50" s="103" t="str">
        <f>IF(직접데이타입력!$M55=2,IF(직접데이타입력!$E55="6",직접데이타입력!$K55," ")," ")</f>
        <v xml:space="preserve"> </v>
      </c>
      <c r="H50" s="103" t="str">
        <f>IF(직접데이타입력!$M55=2,IF(직접데이타입력!$E55="7",직접데이타입력!$K55," ")," ")</f>
        <v xml:space="preserve"> </v>
      </c>
      <c r="I50" s="103" t="str">
        <f>IF(직접데이타입력!$M55=2,IF(직접데이타입력!$E55="8",직접데이타입력!$K55," ")," ")</f>
        <v xml:space="preserve"> </v>
      </c>
      <c r="J50" s="103" t="str">
        <f>IF(직접데이타입력!$M55=2,IF(직접데이타입력!$E55="9",직접데이타입력!$K55," ")," ")</f>
        <v xml:space="preserve"> </v>
      </c>
      <c r="K50" s="103" t="str">
        <f>IF(직접데이타입력!$M55=2,IF(직접데이타입력!$E55="10",직접데이타입력!$K55," ")," ")</f>
        <v xml:space="preserve"> </v>
      </c>
      <c r="L50" s="103" t="str">
        <f>IF(직접데이타입력!$M55=2,IF(직접데이타입력!$E55="11",직접데이타입력!$K55," ")," ")</f>
        <v xml:space="preserve"> </v>
      </c>
      <c r="M50" s="103" t="str">
        <f>IF(직접데이타입력!$M55=2,IF(직접데이타입력!$E55="12",직접데이타입력!$K55," ")," ")</f>
        <v xml:space="preserve"> </v>
      </c>
      <c r="N50" s="103" t="str">
        <f>IF(직접데이타입력!$M55=2,IF(직접데이타입력!$E55="13",직접데이타입력!$K55," ")," ")</f>
        <v xml:space="preserve"> </v>
      </c>
      <c r="O50" s="103" t="str">
        <f>IF(직접데이타입력!$M55=2,IF(직접데이타입력!$E55="14",직접데이타입력!$K55," ")," ")</f>
        <v xml:space="preserve"> </v>
      </c>
      <c r="P50" s="103" t="str">
        <f>IF(직접데이타입력!$M55=2,IF(직접데이타입력!$E55="15",직접데이타입력!$K55," ")," ")</f>
        <v xml:space="preserve"> </v>
      </c>
      <c r="Q50" s="103" t="str">
        <f>IF(직접데이타입력!$M55=2,IF(직접데이타입력!$E55="16",직접데이타입력!$K55," ")," ")</f>
        <v xml:space="preserve"> </v>
      </c>
      <c r="R50" s="103" t="str">
        <f>IF(직접데이타입력!$M55=2,IF(직접데이타입력!$E55="17",직접데이타입력!$K55," ")," ")</f>
        <v xml:space="preserve"> </v>
      </c>
      <c r="S50" s="103" t="str">
        <f>IF(직접데이타입력!$M55=2,IF(직접데이타입력!$E55="18",직접데이타입력!$K55," ")," ")</f>
        <v xml:space="preserve"> </v>
      </c>
      <c r="T50" s="103" t="str">
        <f>IF(직접데이타입력!$M55=2,IF(직접데이타입력!$E55="19",직접데이타입력!$K55," ")," ")</f>
        <v xml:space="preserve"> </v>
      </c>
    </row>
    <row r="51" spans="1:20" ht="11.25" customHeight="1">
      <c r="A51" s="103">
        <f t="shared" si="0"/>
        <v>50</v>
      </c>
      <c r="B51" s="103" t="str">
        <f>IF(직접데이타입력!$M56=2,IF(직접데이타입력!$E56="1",직접데이타입력!$K56," ")," ")</f>
        <v xml:space="preserve"> </v>
      </c>
      <c r="C51" s="103" t="str">
        <f>IF(직접데이타입력!$M56=2,IF(직접데이타입력!$E56="2",직접데이타입력!$K56," ")," ")</f>
        <v xml:space="preserve"> </v>
      </c>
      <c r="D51" s="103" t="str">
        <f>IF(직접데이타입력!$M56=2,IF(직접데이타입력!$E56="3",직접데이타입력!$K56," ")," ")</f>
        <v xml:space="preserve"> </v>
      </c>
      <c r="E51" s="103" t="str">
        <f>IF(직접데이타입력!$M56=2,IF(직접데이타입력!$E56="4",직접데이타입력!$K56," ")," ")</f>
        <v xml:space="preserve"> </v>
      </c>
      <c r="F51" s="103" t="str">
        <f>IF(직접데이타입력!$M56=2,IF(직접데이타입력!$E56="5",직접데이타입력!$K56," ")," ")</f>
        <v xml:space="preserve"> </v>
      </c>
      <c r="G51" s="103" t="str">
        <f>IF(직접데이타입력!$M56=2,IF(직접데이타입력!$E56="6",직접데이타입력!$K56," ")," ")</f>
        <v xml:space="preserve"> </v>
      </c>
      <c r="H51" s="103" t="str">
        <f>IF(직접데이타입력!$M56=2,IF(직접데이타입력!$E56="7",직접데이타입력!$K56," ")," ")</f>
        <v xml:space="preserve"> </v>
      </c>
      <c r="I51" s="103" t="str">
        <f>IF(직접데이타입력!$M56=2,IF(직접데이타입력!$E56="8",직접데이타입력!$K56," ")," ")</f>
        <v xml:space="preserve"> </v>
      </c>
      <c r="J51" s="103" t="str">
        <f>IF(직접데이타입력!$M56=2,IF(직접데이타입력!$E56="9",직접데이타입력!$K56," ")," ")</f>
        <v xml:space="preserve"> </v>
      </c>
      <c r="K51" s="103" t="str">
        <f>IF(직접데이타입력!$M56=2,IF(직접데이타입력!$E56="10",직접데이타입력!$K56," ")," ")</f>
        <v xml:space="preserve"> </v>
      </c>
      <c r="L51" s="103" t="str">
        <f>IF(직접데이타입력!$M56=2,IF(직접데이타입력!$E56="11",직접데이타입력!$K56," ")," ")</f>
        <v xml:space="preserve"> </v>
      </c>
      <c r="M51" s="103" t="str">
        <f>IF(직접데이타입력!$M56=2,IF(직접데이타입력!$E56="12",직접데이타입력!$K56," ")," ")</f>
        <v xml:space="preserve"> </v>
      </c>
      <c r="N51" s="103" t="str">
        <f>IF(직접데이타입력!$M56=2,IF(직접데이타입력!$E56="13",직접데이타입력!$K56," ")," ")</f>
        <v xml:space="preserve"> </v>
      </c>
      <c r="O51" s="103" t="str">
        <f>IF(직접데이타입력!$M56=2,IF(직접데이타입력!$E56="14",직접데이타입력!$K56," ")," ")</f>
        <v xml:space="preserve"> </v>
      </c>
      <c r="P51" s="103" t="str">
        <f>IF(직접데이타입력!$M56=2,IF(직접데이타입력!$E56="15",직접데이타입력!$K56," ")," ")</f>
        <v xml:space="preserve"> </v>
      </c>
      <c r="Q51" s="103" t="str">
        <f>IF(직접데이타입력!$M56=2,IF(직접데이타입력!$E56="16",직접데이타입력!$K56," ")," ")</f>
        <v xml:space="preserve"> </v>
      </c>
      <c r="R51" s="103" t="str">
        <f>IF(직접데이타입력!$M56=2,IF(직접데이타입력!$E56="17",직접데이타입력!$K56," ")," ")</f>
        <v xml:space="preserve"> </v>
      </c>
      <c r="S51" s="103" t="str">
        <f>IF(직접데이타입력!$M56=2,IF(직접데이타입력!$E56="18",직접데이타입력!$K56," ")," ")</f>
        <v xml:space="preserve"> </v>
      </c>
      <c r="T51" s="103" t="str">
        <f>IF(직접데이타입력!$M56=2,IF(직접데이타입력!$E56="19",직접데이타입력!$K56," ")," ")</f>
        <v xml:space="preserve"> </v>
      </c>
    </row>
    <row r="52" spans="1:20" ht="11.25" customHeight="1">
      <c r="A52" s="103">
        <f t="shared" si="0"/>
        <v>51</v>
      </c>
      <c r="B52" s="103" t="str">
        <f>IF(직접데이타입력!$M57=2,IF(직접데이타입력!$E57="1",직접데이타입력!$K57," ")," ")</f>
        <v xml:space="preserve"> </v>
      </c>
      <c r="C52" s="103" t="str">
        <f>IF(직접데이타입력!$M57=2,IF(직접데이타입력!$E57="2",직접데이타입력!$K57," ")," ")</f>
        <v xml:space="preserve"> </v>
      </c>
      <c r="D52" s="103" t="str">
        <f>IF(직접데이타입력!$M57=2,IF(직접데이타입력!$E57="3",직접데이타입력!$K57," ")," ")</f>
        <v xml:space="preserve"> </v>
      </c>
      <c r="E52" s="103" t="str">
        <f>IF(직접데이타입력!$M57=2,IF(직접데이타입력!$E57="4",직접데이타입력!$K57," ")," ")</f>
        <v xml:space="preserve"> </v>
      </c>
      <c r="F52" s="103" t="str">
        <f>IF(직접데이타입력!$M57=2,IF(직접데이타입력!$E57="5",직접데이타입력!$K57," ")," ")</f>
        <v xml:space="preserve"> </v>
      </c>
      <c r="G52" s="103" t="str">
        <f>IF(직접데이타입력!$M57=2,IF(직접데이타입력!$E57="6",직접데이타입력!$K57," ")," ")</f>
        <v xml:space="preserve"> </v>
      </c>
      <c r="H52" s="103" t="str">
        <f>IF(직접데이타입력!$M57=2,IF(직접데이타입력!$E57="7",직접데이타입력!$K57," ")," ")</f>
        <v xml:space="preserve"> </v>
      </c>
      <c r="I52" s="103" t="str">
        <f>IF(직접데이타입력!$M57=2,IF(직접데이타입력!$E57="8",직접데이타입력!$K57," ")," ")</f>
        <v xml:space="preserve"> </v>
      </c>
      <c r="J52" s="103" t="str">
        <f>IF(직접데이타입력!$M57=2,IF(직접데이타입력!$E57="9",직접데이타입력!$K57," ")," ")</f>
        <v xml:space="preserve"> </v>
      </c>
      <c r="K52" s="103" t="str">
        <f>IF(직접데이타입력!$M57=2,IF(직접데이타입력!$E57="10",직접데이타입력!$K57," ")," ")</f>
        <v xml:space="preserve"> </v>
      </c>
      <c r="L52" s="103" t="str">
        <f>IF(직접데이타입력!$M57=2,IF(직접데이타입력!$E57="11",직접데이타입력!$K57," ")," ")</f>
        <v xml:space="preserve"> </v>
      </c>
      <c r="M52" s="103" t="str">
        <f>IF(직접데이타입력!$M57=2,IF(직접데이타입력!$E57="12",직접데이타입력!$K57," ")," ")</f>
        <v xml:space="preserve"> </v>
      </c>
      <c r="N52" s="103" t="str">
        <f>IF(직접데이타입력!$M57=2,IF(직접데이타입력!$E57="13",직접데이타입력!$K57," ")," ")</f>
        <v xml:space="preserve"> </v>
      </c>
      <c r="O52" s="103" t="str">
        <f>IF(직접데이타입력!$M57=2,IF(직접데이타입력!$E57="14",직접데이타입력!$K57," ")," ")</f>
        <v xml:space="preserve"> </v>
      </c>
      <c r="P52" s="103" t="str">
        <f>IF(직접데이타입력!$M57=2,IF(직접데이타입력!$E57="15",직접데이타입력!$K57," ")," ")</f>
        <v xml:space="preserve"> </v>
      </c>
      <c r="Q52" s="103" t="str">
        <f>IF(직접데이타입력!$M57=2,IF(직접데이타입력!$E57="16",직접데이타입력!$K57," ")," ")</f>
        <v xml:space="preserve"> </v>
      </c>
      <c r="R52" s="103" t="str">
        <f>IF(직접데이타입력!$M57=2,IF(직접데이타입력!$E57="17",직접데이타입력!$K57," ")," ")</f>
        <v xml:space="preserve"> </v>
      </c>
      <c r="S52" s="103" t="str">
        <f>IF(직접데이타입력!$M57=2,IF(직접데이타입력!$E57="18",직접데이타입력!$K57," ")," ")</f>
        <v xml:space="preserve"> </v>
      </c>
      <c r="T52" s="103" t="str">
        <f>IF(직접데이타입력!$M57=2,IF(직접데이타입력!$E57="19",직접데이타입력!$K57," ")," ")</f>
        <v xml:space="preserve"> </v>
      </c>
    </row>
    <row r="53" spans="1:20" ht="11.25" customHeight="1">
      <c r="A53" s="103">
        <f t="shared" si="0"/>
        <v>52</v>
      </c>
      <c r="B53" s="103" t="str">
        <f>IF(직접데이타입력!$M58=2,IF(직접데이타입력!$E58="1",직접데이타입력!$K58," ")," ")</f>
        <v xml:space="preserve"> </v>
      </c>
      <c r="C53" s="103" t="str">
        <f>IF(직접데이타입력!$M58=2,IF(직접데이타입력!$E58="2",직접데이타입력!$K58," ")," ")</f>
        <v xml:space="preserve"> </v>
      </c>
      <c r="D53" s="103" t="str">
        <f>IF(직접데이타입력!$M58=2,IF(직접데이타입력!$E58="3",직접데이타입력!$K58," ")," ")</f>
        <v xml:space="preserve"> </v>
      </c>
      <c r="E53" s="103" t="str">
        <f>IF(직접데이타입력!$M58=2,IF(직접데이타입력!$E58="4",직접데이타입력!$K58," ")," ")</f>
        <v xml:space="preserve"> </v>
      </c>
      <c r="F53" s="103" t="str">
        <f>IF(직접데이타입력!$M58=2,IF(직접데이타입력!$E58="5",직접데이타입력!$K58," ")," ")</f>
        <v xml:space="preserve"> </v>
      </c>
      <c r="G53" s="103" t="str">
        <f>IF(직접데이타입력!$M58=2,IF(직접데이타입력!$E58="6",직접데이타입력!$K58," ")," ")</f>
        <v xml:space="preserve"> </v>
      </c>
      <c r="H53" s="103" t="str">
        <f>IF(직접데이타입력!$M58=2,IF(직접데이타입력!$E58="7",직접데이타입력!$K58," ")," ")</f>
        <v xml:space="preserve"> </v>
      </c>
      <c r="I53" s="103" t="str">
        <f>IF(직접데이타입력!$M58=2,IF(직접데이타입력!$E58="8",직접데이타입력!$K58," ")," ")</f>
        <v xml:space="preserve"> </v>
      </c>
      <c r="J53" s="103" t="str">
        <f>IF(직접데이타입력!$M58=2,IF(직접데이타입력!$E58="9",직접데이타입력!$K58," ")," ")</f>
        <v xml:space="preserve"> </v>
      </c>
      <c r="K53" s="103" t="str">
        <f>IF(직접데이타입력!$M58=2,IF(직접데이타입력!$E58="10",직접데이타입력!$K58," ")," ")</f>
        <v xml:space="preserve"> </v>
      </c>
      <c r="L53" s="103" t="str">
        <f>IF(직접데이타입력!$M58=2,IF(직접데이타입력!$E58="11",직접데이타입력!$K58," ")," ")</f>
        <v xml:space="preserve"> </v>
      </c>
      <c r="M53" s="103" t="str">
        <f>IF(직접데이타입력!$M58=2,IF(직접데이타입력!$E58="12",직접데이타입력!$K58," ")," ")</f>
        <v xml:space="preserve"> </v>
      </c>
      <c r="N53" s="103" t="str">
        <f>IF(직접데이타입력!$M58=2,IF(직접데이타입력!$E58="13",직접데이타입력!$K58," ")," ")</f>
        <v xml:space="preserve"> </v>
      </c>
      <c r="O53" s="103" t="str">
        <f>IF(직접데이타입력!$M58=2,IF(직접데이타입력!$E58="14",직접데이타입력!$K58," ")," ")</f>
        <v xml:space="preserve"> </v>
      </c>
      <c r="P53" s="103" t="str">
        <f>IF(직접데이타입력!$M58=2,IF(직접데이타입력!$E58="15",직접데이타입력!$K58," ")," ")</f>
        <v xml:space="preserve"> </v>
      </c>
      <c r="Q53" s="103" t="str">
        <f>IF(직접데이타입력!$M58=2,IF(직접데이타입력!$E58="16",직접데이타입력!$K58," ")," ")</f>
        <v xml:space="preserve"> </v>
      </c>
      <c r="R53" s="103" t="str">
        <f>IF(직접데이타입력!$M58=2,IF(직접데이타입력!$E58="17",직접데이타입력!$K58," ")," ")</f>
        <v xml:space="preserve"> </v>
      </c>
      <c r="S53" s="103" t="str">
        <f>IF(직접데이타입력!$M58=2,IF(직접데이타입력!$E58="18",직접데이타입력!$K58," ")," ")</f>
        <v xml:space="preserve"> </v>
      </c>
      <c r="T53" s="103" t="str">
        <f>IF(직접데이타입력!$M58=2,IF(직접데이타입력!$E58="19",직접데이타입력!$K58," ")," ")</f>
        <v xml:space="preserve"> </v>
      </c>
    </row>
    <row r="54" spans="1:20" ht="11.25" customHeight="1">
      <c r="A54" s="103">
        <f t="shared" si="0"/>
        <v>53</v>
      </c>
      <c r="B54" s="103" t="str">
        <f>IF(직접데이타입력!$M59=2,IF(직접데이타입력!$E59="1",직접데이타입력!$K59," ")," ")</f>
        <v xml:space="preserve"> </v>
      </c>
      <c r="C54" s="103" t="str">
        <f>IF(직접데이타입력!$M59=2,IF(직접데이타입력!$E59="2",직접데이타입력!$K59," ")," ")</f>
        <v xml:space="preserve"> </v>
      </c>
      <c r="D54" s="103" t="str">
        <f>IF(직접데이타입력!$M59=2,IF(직접데이타입력!$E59="3",직접데이타입력!$K59," ")," ")</f>
        <v xml:space="preserve"> </v>
      </c>
      <c r="E54" s="103" t="str">
        <f>IF(직접데이타입력!$M59=2,IF(직접데이타입력!$E59="4",직접데이타입력!$K59," ")," ")</f>
        <v xml:space="preserve"> </v>
      </c>
      <c r="F54" s="103" t="str">
        <f>IF(직접데이타입력!$M59=2,IF(직접데이타입력!$E59="5",직접데이타입력!$K59," ")," ")</f>
        <v xml:space="preserve"> </v>
      </c>
      <c r="G54" s="103" t="str">
        <f>IF(직접데이타입력!$M59=2,IF(직접데이타입력!$E59="6",직접데이타입력!$K59," ")," ")</f>
        <v xml:space="preserve"> </v>
      </c>
      <c r="H54" s="103" t="str">
        <f>IF(직접데이타입력!$M59=2,IF(직접데이타입력!$E59="7",직접데이타입력!$K59," ")," ")</f>
        <v xml:space="preserve"> </v>
      </c>
      <c r="I54" s="103" t="str">
        <f>IF(직접데이타입력!$M59=2,IF(직접데이타입력!$E59="8",직접데이타입력!$K59," ")," ")</f>
        <v xml:space="preserve"> </v>
      </c>
      <c r="J54" s="103" t="str">
        <f>IF(직접데이타입력!$M59=2,IF(직접데이타입력!$E59="9",직접데이타입력!$K59," ")," ")</f>
        <v xml:space="preserve"> </v>
      </c>
      <c r="K54" s="103" t="str">
        <f>IF(직접데이타입력!$M59=2,IF(직접데이타입력!$E59="10",직접데이타입력!$K59," ")," ")</f>
        <v xml:space="preserve"> </v>
      </c>
      <c r="L54" s="103" t="str">
        <f>IF(직접데이타입력!$M59=2,IF(직접데이타입력!$E59="11",직접데이타입력!$K59," ")," ")</f>
        <v xml:space="preserve"> </v>
      </c>
      <c r="M54" s="103" t="str">
        <f>IF(직접데이타입력!$M59=2,IF(직접데이타입력!$E59="12",직접데이타입력!$K59," ")," ")</f>
        <v xml:space="preserve"> </v>
      </c>
      <c r="N54" s="103" t="str">
        <f>IF(직접데이타입력!$M59=2,IF(직접데이타입력!$E59="13",직접데이타입력!$K59," ")," ")</f>
        <v xml:space="preserve"> </v>
      </c>
      <c r="O54" s="103" t="str">
        <f>IF(직접데이타입력!$M59=2,IF(직접데이타입력!$E59="14",직접데이타입력!$K59," ")," ")</f>
        <v xml:space="preserve"> </v>
      </c>
      <c r="P54" s="103" t="str">
        <f>IF(직접데이타입력!$M59=2,IF(직접데이타입력!$E59="15",직접데이타입력!$K59," ")," ")</f>
        <v xml:space="preserve"> </v>
      </c>
      <c r="Q54" s="103" t="str">
        <f>IF(직접데이타입력!$M59=2,IF(직접데이타입력!$E59="16",직접데이타입력!$K59," ")," ")</f>
        <v xml:space="preserve"> </v>
      </c>
      <c r="R54" s="103" t="str">
        <f>IF(직접데이타입력!$M59=2,IF(직접데이타입력!$E59="17",직접데이타입력!$K59," ")," ")</f>
        <v xml:space="preserve"> </v>
      </c>
      <c r="S54" s="103" t="str">
        <f>IF(직접데이타입력!$M59=2,IF(직접데이타입력!$E59="18",직접데이타입력!$K59," ")," ")</f>
        <v xml:space="preserve"> </v>
      </c>
      <c r="T54" s="103" t="str">
        <f>IF(직접데이타입력!$M59=2,IF(직접데이타입력!$E59="19",직접데이타입력!$K59," ")," ")</f>
        <v xml:space="preserve"> </v>
      </c>
    </row>
    <row r="55" spans="1:20" ht="11.25" customHeight="1">
      <c r="A55" s="103">
        <f t="shared" si="0"/>
        <v>54</v>
      </c>
      <c r="B55" s="103" t="str">
        <f>IF(직접데이타입력!$M60=2,IF(직접데이타입력!$E60="1",직접데이타입력!$K60," ")," ")</f>
        <v xml:space="preserve"> </v>
      </c>
      <c r="C55" s="103" t="str">
        <f>IF(직접데이타입력!$M60=2,IF(직접데이타입력!$E60="2",직접데이타입력!$K60," ")," ")</f>
        <v xml:space="preserve"> </v>
      </c>
      <c r="D55" s="103" t="str">
        <f>IF(직접데이타입력!$M60=2,IF(직접데이타입력!$E60="3",직접데이타입력!$K60," ")," ")</f>
        <v xml:space="preserve"> </v>
      </c>
      <c r="E55" s="103" t="str">
        <f>IF(직접데이타입력!$M60=2,IF(직접데이타입력!$E60="4",직접데이타입력!$K60," ")," ")</f>
        <v xml:space="preserve"> </v>
      </c>
      <c r="F55" s="103" t="str">
        <f>IF(직접데이타입력!$M60=2,IF(직접데이타입력!$E60="5",직접데이타입력!$K60," ")," ")</f>
        <v xml:space="preserve"> </v>
      </c>
      <c r="G55" s="103" t="str">
        <f>IF(직접데이타입력!$M60=2,IF(직접데이타입력!$E60="6",직접데이타입력!$K60," ")," ")</f>
        <v xml:space="preserve"> </v>
      </c>
      <c r="H55" s="103" t="str">
        <f>IF(직접데이타입력!$M60=2,IF(직접데이타입력!$E60="7",직접데이타입력!$K60," ")," ")</f>
        <v xml:space="preserve"> </v>
      </c>
      <c r="I55" s="103" t="str">
        <f>IF(직접데이타입력!$M60=2,IF(직접데이타입력!$E60="8",직접데이타입력!$K60," ")," ")</f>
        <v xml:space="preserve"> </v>
      </c>
      <c r="J55" s="103" t="str">
        <f>IF(직접데이타입력!$M60=2,IF(직접데이타입력!$E60="9",직접데이타입력!$K60," ")," ")</f>
        <v xml:space="preserve"> </v>
      </c>
      <c r="K55" s="103" t="str">
        <f>IF(직접데이타입력!$M60=2,IF(직접데이타입력!$E60="10",직접데이타입력!$K60," ")," ")</f>
        <v xml:space="preserve"> </v>
      </c>
      <c r="L55" s="103" t="str">
        <f>IF(직접데이타입력!$M60=2,IF(직접데이타입력!$E60="11",직접데이타입력!$K60," ")," ")</f>
        <v xml:space="preserve"> </v>
      </c>
      <c r="M55" s="103" t="str">
        <f>IF(직접데이타입력!$M60=2,IF(직접데이타입력!$E60="12",직접데이타입력!$K60," ")," ")</f>
        <v xml:space="preserve"> </v>
      </c>
      <c r="N55" s="103" t="str">
        <f>IF(직접데이타입력!$M60=2,IF(직접데이타입력!$E60="13",직접데이타입력!$K60," ")," ")</f>
        <v xml:space="preserve"> </v>
      </c>
      <c r="O55" s="103" t="str">
        <f>IF(직접데이타입력!$M60=2,IF(직접데이타입력!$E60="14",직접데이타입력!$K60," ")," ")</f>
        <v xml:space="preserve"> </v>
      </c>
      <c r="P55" s="103" t="str">
        <f>IF(직접데이타입력!$M60=2,IF(직접데이타입력!$E60="15",직접데이타입력!$K60," ")," ")</f>
        <v xml:space="preserve"> </v>
      </c>
      <c r="Q55" s="103" t="str">
        <f>IF(직접데이타입력!$M60=2,IF(직접데이타입력!$E60="16",직접데이타입력!$K60," ")," ")</f>
        <v xml:space="preserve"> </v>
      </c>
      <c r="R55" s="103" t="str">
        <f>IF(직접데이타입력!$M60=2,IF(직접데이타입력!$E60="17",직접데이타입력!$K60," ")," ")</f>
        <v xml:space="preserve"> </v>
      </c>
      <c r="S55" s="103" t="str">
        <f>IF(직접데이타입력!$M60=2,IF(직접데이타입력!$E60="18",직접데이타입력!$K60," ")," ")</f>
        <v xml:space="preserve"> </v>
      </c>
      <c r="T55" s="103" t="str">
        <f>IF(직접데이타입력!$M60=2,IF(직접데이타입력!$E60="19",직접데이타입력!$K60," ")," ")</f>
        <v xml:space="preserve"> </v>
      </c>
    </row>
    <row r="56" spans="1:20" ht="11.25" customHeight="1">
      <c r="A56" s="103">
        <f t="shared" si="0"/>
        <v>55</v>
      </c>
      <c r="B56" s="103" t="str">
        <f>IF(직접데이타입력!$M61=2,IF(직접데이타입력!$E61="1",직접데이타입력!$K61," ")," ")</f>
        <v xml:space="preserve"> </v>
      </c>
      <c r="C56" s="103" t="str">
        <f>IF(직접데이타입력!$M61=2,IF(직접데이타입력!$E61="2",직접데이타입력!$K61," ")," ")</f>
        <v xml:space="preserve"> </v>
      </c>
      <c r="D56" s="103" t="str">
        <f>IF(직접데이타입력!$M61=2,IF(직접데이타입력!$E61="3",직접데이타입력!$K61," ")," ")</f>
        <v xml:space="preserve"> </v>
      </c>
      <c r="E56" s="103" t="str">
        <f>IF(직접데이타입력!$M61=2,IF(직접데이타입력!$E61="4",직접데이타입력!$K61," ")," ")</f>
        <v xml:space="preserve"> </v>
      </c>
      <c r="F56" s="103" t="str">
        <f>IF(직접데이타입력!$M61=2,IF(직접데이타입력!$E61="5",직접데이타입력!$K61," ")," ")</f>
        <v xml:space="preserve"> </v>
      </c>
      <c r="G56" s="103" t="str">
        <f>IF(직접데이타입력!$M61=2,IF(직접데이타입력!$E61="6",직접데이타입력!$K61," ")," ")</f>
        <v xml:space="preserve"> </v>
      </c>
      <c r="H56" s="103" t="str">
        <f>IF(직접데이타입력!$M61=2,IF(직접데이타입력!$E61="7",직접데이타입력!$K61," ")," ")</f>
        <v xml:space="preserve"> </v>
      </c>
      <c r="I56" s="103" t="str">
        <f>IF(직접데이타입력!$M61=2,IF(직접데이타입력!$E61="8",직접데이타입력!$K61," ")," ")</f>
        <v xml:space="preserve"> </v>
      </c>
      <c r="J56" s="103" t="str">
        <f>IF(직접데이타입력!$M61=2,IF(직접데이타입력!$E61="9",직접데이타입력!$K61," ")," ")</f>
        <v xml:space="preserve"> </v>
      </c>
      <c r="K56" s="103" t="str">
        <f>IF(직접데이타입력!$M61=2,IF(직접데이타입력!$E61="10",직접데이타입력!$K61," ")," ")</f>
        <v xml:space="preserve"> </v>
      </c>
      <c r="L56" s="103" t="str">
        <f>IF(직접데이타입력!$M61=2,IF(직접데이타입력!$E61="11",직접데이타입력!$K61," ")," ")</f>
        <v xml:space="preserve"> </v>
      </c>
      <c r="M56" s="103" t="str">
        <f>IF(직접데이타입력!$M61=2,IF(직접데이타입력!$E61="12",직접데이타입력!$K61," ")," ")</f>
        <v xml:space="preserve"> </v>
      </c>
      <c r="N56" s="103" t="str">
        <f>IF(직접데이타입력!$M61=2,IF(직접데이타입력!$E61="13",직접데이타입력!$K61," ")," ")</f>
        <v xml:space="preserve"> </v>
      </c>
      <c r="O56" s="103" t="str">
        <f>IF(직접데이타입력!$M61=2,IF(직접데이타입력!$E61="14",직접데이타입력!$K61," ")," ")</f>
        <v xml:space="preserve"> </v>
      </c>
      <c r="P56" s="103" t="str">
        <f>IF(직접데이타입력!$M61=2,IF(직접데이타입력!$E61="15",직접데이타입력!$K61," ")," ")</f>
        <v xml:space="preserve"> </v>
      </c>
      <c r="Q56" s="103" t="str">
        <f>IF(직접데이타입력!$M61=2,IF(직접데이타입력!$E61="16",직접데이타입력!$K61," ")," ")</f>
        <v xml:space="preserve"> </v>
      </c>
      <c r="R56" s="103" t="str">
        <f>IF(직접데이타입력!$M61=2,IF(직접데이타입력!$E61="17",직접데이타입력!$K61," ")," ")</f>
        <v xml:space="preserve"> </v>
      </c>
      <c r="S56" s="103" t="str">
        <f>IF(직접데이타입력!$M61=2,IF(직접데이타입력!$E61="18",직접데이타입력!$K61," ")," ")</f>
        <v xml:space="preserve"> </v>
      </c>
      <c r="T56" s="103" t="str">
        <f>IF(직접데이타입력!$M61=2,IF(직접데이타입력!$E61="19",직접데이타입력!$K61," ")," ")</f>
        <v xml:space="preserve"> </v>
      </c>
    </row>
    <row r="57" spans="1:20" ht="11.25" customHeight="1">
      <c r="A57" s="103">
        <f t="shared" si="0"/>
        <v>56</v>
      </c>
      <c r="B57" s="103" t="str">
        <f>IF(직접데이타입력!$M62=2,IF(직접데이타입력!$E62="1",직접데이타입력!$K62," ")," ")</f>
        <v xml:space="preserve"> </v>
      </c>
      <c r="C57" s="103" t="str">
        <f>IF(직접데이타입력!$M62=2,IF(직접데이타입력!$E62="2",직접데이타입력!$K62," ")," ")</f>
        <v xml:space="preserve"> </v>
      </c>
      <c r="D57" s="103" t="str">
        <f>IF(직접데이타입력!$M62=2,IF(직접데이타입력!$E62="3",직접데이타입력!$K62," ")," ")</f>
        <v xml:space="preserve"> </v>
      </c>
      <c r="E57" s="103" t="str">
        <f>IF(직접데이타입력!$M62=2,IF(직접데이타입력!$E62="4",직접데이타입력!$K62," ")," ")</f>
        <v xml:space="preserve"> </v>
      </c>
      <c r="F57" s="103" t="str">
        <f>IF(직접데이타입력!$M62=2,IF(직접데이타입력!$E62="5",직접데이타입력!$K62," ")," ")</f>
        <v xml:space="preserve"> </v>
      </c>
      <c r="G57" s="103" t="str">
        <f>IF(직접데이타입력!$M62=2,IF(직접데이타입력!$E62="6",직접데이타입력!$K62," ")," ")</f>
        <v xml:space="preserve"> </v>
      </c>
      <c r="H57" s="103" t="str">
        <f>IF(직접데이타입력!$M62=2,IF(직접데이타입력!$E62="7",직접데이타입력!$K62," ")," ")</f>
        <v xml:space="preserve"> </v>
      </c>
      <c r="I57" s="103" t="str">
        <f>IF(직접데이타입력!$M62=2,IF(직접데이타입력!$E62="8",직접데이타입력!$K62," ")," ")</f>
        <v xml:space="preserve"> </v>
      </c>
      <c r="J57" s="103" t="str">
        <f>IF(직접데이타입력!$M62=2,IF(직접데이타입력!$E62="9",직접데이타입력!$K62," ")," ")</f>
        <v xml:space="preserve"> </v>
      </c>
      <c r="K57" s="103" t="str">
        <f>IF(직접데이타입력!$M62=2,IF(직접데이타입력!$E62="10",직접데이타입력!$K62," ")," ")</f>
        <v xml:space="preserve"> </v>
      </c>
      <c r="L57" s="103" t="str">
        <f>IF(직접데이타입력!$M62=2,IF(직접데이타입력!$E62="11",직접데이타입력!$K62," ")," ")</f>
        <v xml:space="preserve"> </v>
      </c>
      <c r="M57" s="103" t="str">
        <f>IF(직접데이타입력!$M62=2,IF(직접데이타입력!$E62="12",직접데이타입력!$K62," ")," ")</f>
        <v xml:space="preserve"> </v>
      </c>
      <c r="N57" s="103" t="str">
        <f>IF(직접데이타입력!$M62=2,IF(직접데이타입력!$E62="13",직접데이타입력!$K62," ")," ")</f>
        <v xml:space="preserve"> </v>
      </c>
      <c r="O57" s="103" t="str">
        <f>IF(직접데이타입력!$M62=2,IF(직접데이타입력!$E62="14",직접데이타입력!$K62," ")," ")</f>
        <v xml:space="preserve"> </v>
      </c>
      <c r="P57" s="103" t="str">
        <f>IF(직접데이타입력!$M62=2,IF(직접데이타입력!$E62="15",직접데이타입력!$K62," ")," ")</f>
        <v xml:space="preserve"> </v>
      </c>
      <c r="Q57" s="103" t="str">
        <f>IF(직접데이타입력!$M62=2,IF(직접데이타입력!$E62="16",직접데이타입력!$K62," ")," ")</f>
        <v xml:space="preserve"> </v>
      </c>
      <c r="R57" s="103" t="str">
        <f>IF(직접데이타입력!$M62=2,IF(직접데이타입력!$E62="17",직접데이타입력!$K62," ")," ")</f>
        <v xml:space="preserve"> </v>
      </c>
      <c r="S57" s="103" t="str">
        <f>IF(직접데이타입력!$M62=2,IF(직접데이타입력!$E62="18",직접데이타입력!$K62," ")," ")</f>
        <v xml:space="preserve"> </v>
      </c>
      <c r="T57" s="103" t="str">
        <f>IF(직접데이타입력!$M62=2,IF(직접데이타입력!$E62="19",직접데이타입력!$K62," ")," ")</f>
        <v xml:space="preserve"> </v>
      </c>
    </row>
    <row r="58" spans="1:20" ht="11.25" customHeight="1">
      <c r="A58" s="103">
        <f t="shared" si="0"/>
        <v>57</v>
      </c>
      <c r="B58" s="103" t="str">
        <f>IF(직접데이타입력!$M63=2,IF(직접데이타입력!$E63="1",직접데이타입력!$K63," ")," ")</f>
        <v xml:space="preserve"> </v>
      </c>
      <c r="C58" s="103" t="str">
        <f>IF(직접데이타입력!$M63=2,IF(직접데이타입력!$E63="2",직접데이타입력!$K63," ")," ")</f>
        <v xml:space="preserve"> </v>
      </c>
      <c r="D58" s="103" t="str">
        <f>IF(직접데이타입력!$M63=2,IF(직접데이타입력!$E63="3",직접데이타입력!$K63," ")," ")</f>
        <v xml:space="preserve"> </v>
      </c>
      <c r="E58" s="103" t="str">
        <f>IF(직접데이타입력!$M63=2,IF(직접데이타입력!$E63="4",직접데이타입력!$K63," ")," ")</f>
        <v xml:space="preserve"> </v>
      </c>
      <c r="F58" s="103" t="str">
        <f>IF(직접데이타입력!$M63=2,IF(직접데이타입력!$E63="5",직접데이타입력!$K63," ")," ")</f>
        <v xml:space="preserve"> </v>
      </c>
      <c r="G58" s="103" t="str">
        <f>IF(직접데이타입력!$M63=2,IF(직접데이타입력!$E63="6",직접데이타입력!$K63," ")," ")</f>
        <v xml:space="preserve"> </v>
      </c>
      <c r="H58" s="103" t="str">
        <f>IF(직접데이타입력!$M63=2,IF(직접데이타입력!$E63="7",직접데이타입력!$K63," ")," ")</f>
        <v xml:space="preserve"> </v>
      </c>
      <c r="I58" s="103" t="str">
        <f>IF(직접데이타입력!$M63=2,IF(직접데이타입력!$E63="8",직접데이타입력!$K63," ")," ")</f>
        <v xml:space="preserve"> </v>
      </c>
      <c r="J58" s="103" t="str">
        <f>IF(직접데이타입력!$M63=2,IF(직접데이타입력!$E63="9",직접데이타입력!$K63," ")," ")</f>
        <v xml:space="preserve"> </v>
      </c>
      <c r="K58" s="103" t="str">
        <f>IF(직접데이타입력!$M63=2,IF(직접데이타입력!$E63="10",직접데이타입력!$K63," ")," ")</f>
        <v xml:space="preserve"> </v>
      </c>
      <c r="L58" s="103" t="str">
        <f>IF(직접데이타입력!$M63=2,IF(직접데이타입력!$E63="11",직접데이타입력!$K63," ")," ")</f>
        <v xml:space="preserve"> </v>
      </c>
      <c r="M58" s="103" t="str">
        <f>IF(직접데이타입력!$M63=2,IF(직접데이타입력!$E63="12",직접데이타입력!$K63," ")," ")</f>
        <v xml:space="preserve"> </v>
      </c>
      <c r="N58" s="103" t="str">
        <f>IF(직접데이타입력!$M63=2,IF(직접데이타입력!$E63="13",직접데이타입력!$K63," ")," ")</f>
        <v xml:space="preserve"> </v>
      </c>
      <c r="O58" s="103" t="str">
        <f>IF(직접데이타입력!$M63=2,IF(직접데이타입력!$E63="14",직접데이타입력!$K63," ")," ")</f>
        <v xml:space="preserve"> </v>
      </c>
      <c r="P58" s="103" t="str">
        <f>IF(직접데이타입력!$M63=2,IF(직접데이타입력!$E63="15",직접데이타입력!$K63," ")," ")</f>
        <v xml:space="preserve"> </v>
      </c>
      <c r="Q58" s="103" t="str">
        <f>IF(직접데이타입력!$M63=2,IF(직접데이타입력!$E63="16",직접데이타입력!$K63," ")," ")</f>
        <v xml:space="preserve"> </v>
      </c>
      <c r="R58" s="103" t="str">
        <f>IF(직접데이타입력!$M63=2,IF(직접데이타입력!$E63="17",직접데이타입력!$K63," ")," ")</f>
        <v xml:space="preserve"> </v>
      </c>
      <c r="S58" s="103" t="str">
        <f>IF(직접데이타입력!$M63=2,IF(직접데이타입력!$E63="18",직접데이타입력!$K63," ")," ")</f>
        <v xml:space="preserve"> </v>
      </c>
      <c r="T58" s="103" t="str">
        <f>IF(직접데이타입력!$M63=2,IF(직접데이타입력!$E63="19",직접데이타입력!$K63," ")," ")</f>
        <v xml:space="preserve"> </v>
      </c>
    </row>
    <row r="59" spans="1:20" ht="11.25" customHeight="1">
      <c r="A59" s="103">
        <f t="shared" si="0"/>
        <v>58</v>
      </c>
      <c r="B59" s="103" t="str">
        <f>IF(직접데이타입력!$M64=2,IF(직접데이타입력!$E64="1",직접데이타입력!$K64," ")," ")</f>
        <v xml:space="preserve"> </v>
      </c>
      <c r="C59" s="103" t="str">
        <f>IF(직접데이타입력!$M64=2,IF(직접데이타입력!$E64="2",직접데이타입력!$K64," ")," ")</f>
        <v xml:space="preserve"> </v>
      </c>
      <c r="D59" s="103" t="str">
        <f>IF(직접데이타입력!$M64=2,IF(직접데이타입력!$E64="3",직접데이타입력!$K64," ")," ")</f>
        <v xml:space="preserve"> </v>
      </c>
      <c r="E59" s="103" t="str">
        <f>IF(직접데이타입력!$M64=2,IF(직접데이타입력!$E64="4",직접데이타입력!$K64," ")," ")</f>
        <v xml:space="preserve"> </v>
      </c>
      <c r="F59" s="103" t="str">
        <f>IF(직접데이타입력!$M64=2,IF(직접데이타입력!$E64="5",직접데이타입력!$K64," ")," ")</f>
        <v xml:space="preserve"> </v>
      </c>
      <c r="G59" s="103" t="str">
        <f>IF(직접데이타입력!$M64=2,IF(직접데이타입력!$E64="6",직접데이타입력!$K64," ")," ")</f>
        <v xml:space="preserve"> </v>
      </c>
      <c r="H59" s="103" t="str">
        <f>IF(직접데이타입력!$M64=2,IF(직접데이타입력!$E64="7",직접데이타입력!$K64," ")," ")</f>
        <v xml:space="preserve"> </v>
      </c>
      <c r="I59" s="103" t="str">
        <f>IF(직접데이타입력!$M64=2,IF(직접데이타입력!$E64="8",직접데이타입력!$K64," ")," ")</f>
        <v xml:space="preserve"> </v>
      </c>
      <c r="J59" s="103" t="str">
        <f>IF(직접데이타입력!$M64=2,IF(직접데이타입력!$E64="9",직접데이타입력!$K64," ")," ")</f>
        <v xml:space="preserve"> </v>
      </c>
      <c r="K59" s="103" t="str">
        <f>IF(직접데이타입력!$M64=2,IF(직접데이타입력!$E64="10",직접데이타입력!$K64," ")," ")</f>
        <v xml:space="preserve"> </v>
      </c>
      <c r="L59" s="103" t="str">
        <f>IF(직접데이타입력!$M64=2,IF(직접데이타입력!$E64="11",직접데이타입력!$K64," ")," ")</f>
        <v xml:space="preserve"> </v>
      </c>
      <c r="M59" s="103" t="str">
        <f>IF(직접데이타입력!$M64=2,IF(직접데이타입력!$E64="12",직접데이타입력!$K64," ")," ")</f>
        <v xml:space="preserve"> </v>
      </c>
      <c r="N59" s="103" t="str">
        <f>IF(직접데이타입력!$M64=2,IF(직접데이타입력!$E64="13",직접데이타입력!$K64," ")," ")</f>
        <v xml:space="preserve"> </v>
      </c>
      <c r="O59" s="103" t="str">
        <f>IF(직접데이타입력!$M64=2,IF(직접데이타입력!$E64="14",직접데이타입력!$K64," ")," ")</f>
        <v xml:space="preserve"> </v>
      </c>
      <c r="P59" s="103" t="str">
        <f>IF(직접데이타입력!$M64=2,IF(직접데이타입력!$E64="15",직접데이타입력!$K64," ")," ")</f>
        <v xml:space="preserve"> </v>
      </c>
      <c r="Q59" s="103" t="str">
        <f>IF(직접데이타입력!$M64=2,IF(직접데이타입력!$E64="16",직접데이타입력!$K64," ")," ")</f>
        <v xml:space="preserve"> </v>
      </c>
      <c r="R59" s="103" t="str">
        <f>IF(직접데이타입력!$M64=2,IF(직접데이타입력!$E64="17",직접데이타입력!$K64," ")," ")</f>
        <v xml:space="preserve"> </v>
      </c>
      <c r="S59" s="103" t="str">
        <f>IF(직접데이타입력!$M64=2,IF(직접데이타입력!$E64="18",직접데이타입력!$K64," ")," ")</f>
        <v xml:space="preserve"> </v>
      </c>
      <c r="T59" s="103" t="str">
        <f>IF(직접데이타입력!$M64=2,IF(직접데이타입력!$E64="19",직접데이타입력!$K64," ")," ")</f>
        <v xml:space="preserve"> </v>
      </c>
    </row>
    <row r="60" spans="1:20" ht="11.25" customHeight="1">
      <c r="A60" s="103">
        <f t="shared" si="0"/>
        <v>59</v>
      </c>
      <c r="B60" s="103" t="str">
        <f>IF(직접데이타입력!$M65=2,IF(직접데이타입력!$E65="1",직접데이타입력!$K65," ")," ")</f>
        <v xml:space="preserve"> </v>
      </c>
      <c r="C60" s="103" t="str">
        <f>IF(직접데이타입력!$M65=2,IF(직접데이타입력!$E65="2",직접데이타입력!$K65," ")," ")</f>
        <v xml:space="preserve"> </v>
      </c>
      <c r="D60" s="103" t="str">
        <f>IF(직접데이타입력!$M65=2,IF(직접데이타입력!$E65="3",직접데이타입력!$K65," ")," ")</f>
        <v xml:space="preserve"> </v>
      </c>
      <c r="E60" s="103" t="str">
        <f>IF(직접데이타입력!$M65=2,IF(직접데이타입력!$E65="4",직접데이타입력!$K65," ")," ")</f>
        <v xml:space="preserve"> </v>
      </c>
      <c r="F60" s="103" t="str">
        <f>IF(직접데이타입력!$M65=2,IF(직접데이타입력!$E65="5",직접데이타입력!$K65," ")," ")</f>
        <v xml:space="preserve"> </v>
      </c>
      <c r="G60" s="103" t="str">
        <f>IF(직접데이타입력!$M65=2,IF(직접데이타입력!$E65="6",직접데이타입력!$K65," ")," ")</f>
        <v xml:space="preserve"> </v>
      </c>
      <c r="H60" s="103" t="str">
        <f>IF(직접데이타입력!$M65=2,IF(직접데이타입력!$E65="7",직접데이타입력!$K65," ")," ")</f>
        <v xml:space="preserve"> </v>
      </c>
      <c r="I60" s="103" t="str">
        <f>IF(직접데이타입력!$M65=2,IF(직접데이타입력!$E65="8",직접데이타입력!$K65," ")," ")</f>
        <v xml:space="preserve"> </v>
      </c>
      <c r="J60" s="103" t="str">
        <f>IF(직접데이타입력!$M65=2,IF(직접데이타입력!$E65="9",직접데이타입력!$K65," ")," ")</f>
        <v xml:space="preserve"> </v>
      </c>
      <c r="K60" s="103" t="str">
        <f>IF(직접데이타입력!$M65=2,IF(직접데이타입력!$E65="10",직접데이타입력!$K65," ")," ")</f>
        <v xml:space="preserve"> </v>
      </c>
      <c r="L60" s="103" t="str">
        <f>IF(직접데이타입력!$M65=2,IF(직접데이타입력!$E65="11",직접데이타입력!$K65," ")," ")</f>
        <v xml:space="preserve"> </v>
      </c>
      <c r="M60" s="103" t="str">
        <f>IF(직접데이타입력!$M65=2,IF(직접데이타입력!$E65="12",직접데이타입력!$K65," ")," ")</f>
        <v xml:space="preserve"> </v>
      </c>
      <c r="N60" s="103" t="str">
        <f>IF(직접데이타입력!$M65=2,IF(직접데이타입력!$E65="13",직접데이타입력!$K65," ")," ")</f>
        <v xml:space="preserve"> </v>
      </c>
      <c r="O60" s="103" t="str">
        <f>IF(직접데이타입력!$M65=2,IF(직접데이타입력!$E65="14",직접데이타입력!$K65," ")," ")</f>
        <v xml:space="preserve"> </v>
      </c>
      <c r="P60" s="103" t="str">
        <f>IF(직접데이타입력!$M65=2,IF(직접데이타입력!$E65="15",직접데이타입력!$K65," ")," ")</f>
        <v xml:space="preserve"> </v>
      </c>
      <c r="Q60" s="103" t="str">
        <f>IF(직접데이타입력!$M65=2,IF(직접데이타입력!$E65="16",직접데이타입력!$K65," ")," ")</f>
        <v xml:space="preserve"> </v>
      </c>
      <c r="R60" s="103" t="str">
        <f>IF(직접데이타입력!$M65=2,IF(직접데이타입력!$E65="17",직접데이타입력!$K65," ")," ")</f>
        <v xml:space="preserve"> </v>
      </c>
      <c r="S60" s="103" t="str">
        <f>IF(직접데이타입력!$M65=2,IF(직접데이타입력!$E65="18",직접데이타입력!$K65," ")," ")</f>
        <v xml:space="preserve"> </v>
      </c>
      <c r="T60" s="103" t="str">
        <f>IF(직접데이타입력!$M65=2,IF(직접데이타입력!$E65="19",직접데이타입력!$K65," ")," ")</f>
        <v xml:space="preserve"> </v>
      </c>
    </row>
    <row r="61" spans="1:20" ht="11.25" customHeight="1">
      <c r="A61" s="103">
        <f t="shared" si="0"/>
        <v>60</v>
      </c>
      <c r="B61" s="103" t="str">
        <f>IF(직접데이타입력!$M66=2,IF(직접데이타입력!$E66="1",직접데이타입력!$K66," ")," ")</f>
        <v xml:space="preserve"> </v>
      </c>
      <c r="C61" s="103" t="str">
        <f>IF(직접데이타입력!$M66=2,IF(직접데이타입력!$E66="2",직접데이타입력!$K66," ")," ")</f>
        <v xml:space="preserve"> </v>
      </c>
      <c r="D61" s="103" t="str">
        <f>IF(직접데이타입력!$M66=2,IF(직접데이타입력!$E66="3",직접데이타입력!$K66," ")," ")</f>
        <v xml:space="preserve"> </v>
      </c>
      <c r="E61" s="103" t="str">
        <f>IF(직접데이타입력!$M66=2,IF(직접데이타입력!$E66="4",직접데이타입력!$K66," ")," ")</f>
        <v xml:space="preserve"> </v>
      </c>
      <c r="F61" s="103" t="str">
        <f>IF(직접데이타입력!$M66=2,IF(직접데이타입력!$E66="5",직접데이타입력!$K66," ")," ")</f>
        <v xml:space="preserve"> </v>
      </c>
      <c r="G61" s="103" t="str">
        <f>IF(직접데이타입력!$M66=2,IF(직접데이타입력!$E66="6",직접데이타입력!$K66," ")," ")</f>
        <v xml:space="preserve"> </v>
      </c>
      <c r="H61" s="103" t="str">
        <f>IF(직접데이타입력!$M66=2,IF(직접데이타입력!$E66="7",직접데이타입력!$K66," ")," ")</f>
        <v xml:space="preserve"> </v>
      </c>
      <c r="I61" s="103" t="str">
        <f>IF(직접데이타입력!$M66=2,IF(직접데이타입력!$E66="8",직접데이타입력!$K66," ")," ")</f>
        <v xml:space="preserve"> </v>
      </c>
      <c r="J61" s="103" t="str">
        <f>IF(직접데이타입력!$M66=2,IF(직접데이타입력!$E66="9",직접데이타입력!$K66," ")," ")</f>
        <v xml:space="preserve"> </v>
      </c>
      <c r="K61" s="103" t="str">
        <f>IF(직접데이타입력!$M66=2,IF(직접데이타입력!$E66="10",직접데이타입력!$K66," ")," ")</f>
        <v xml:space="preserve"> </v>
      </c>
      <c r="L61" s="103" t="str">
        <f>IF(직접데이타입력!$M66=2,IF(직접데이타입력!$E66="11",직접데이타입력!$K66," ")," ")</f>
        <v xml:space="preserve"> </v>
      </c>
      <c r="M61" s="103" t="str">
        <f>IF(직접데이타입력!$M66=2,IF(직접데이타입력!$E66="12",직접데이타입력!$K66," ")," ")</f>
        <v xml:space="preserve"> </v>
      </c>
      <c r="N61" s="103" t="str">
        <f>IF(직접데이타입력!$M66=2,IF(직접데이타입력!$E66="13",직접데이타입력!$K66," ")," ")</f>
        <v xml:space="preserve"> </v>
      </c>
      <c r="O61" s="103" t="str">
        <f>IF(직접데이타입력!$M66=2,IF(직접데이타입력!$E66="14",직접데이타입력!$K66," ")," ")</f>
        <v xml:space="preserve"> </v>
      </c>
      <c r="P61" s="103" t="str">
        <f>IF(직접데이타입력!$M66=2,IF(직접데이타입력!$E66="15",직접데이타입력!$K66," ")," ")</f>
        <v xml:space="preserve"> </v>
      </c>
      <c r="Q61" s="103" t="str">
        <f>IF(직접데이타입력!$M66=2,IF(직접데이타입력!$E66="16",직접데이타입력!$K66," ")," ")</f>
        <v xml:space="preserve"> </v>
      </c>
      <c r="R61" s="103" t="str">
        <f>IF(직접데이타입력!$M66=2,IF(직접데이타입력!$E66="17",직접데이타입력!$K66," ")," ")</f>
        <v xml:space="preserve"> </v>
      </c>
      <c r="S61" s="103" t="str">
        <f>IF(직접데이타입력!$M66=2,IF(직접데이타입력!$E66="18",직접데이타입력!$K66," ")," ")</f>
        <v xml:space="preserve"> </v>
      </c>
      <c r="T61" s="103" t="str">
        <f>IF(직접데이타입력!$M66=2,IF(직접데이타입력!$E66="19",직접데이타입력!$K66," ")," ")</f>
        <v xml:space="preserve"> </v>
      </c>
    </row>
    <row r="62" spans="1:20" ht="11.25" customHeight="1">
      <c r="A62" s="103">
        <f t="shared" si="0"/>
        <v>61</v>
      </c>
      <c r="B62" s="103" t="str">
        <f>IF(직접데이타입력!$M67=2,IF(직접데이타입력!$E67="1",직접데이타입력!$K67," ")," ")</f>
        <v xml:space="preserve"> </v>
      </c>
      <c r="C62" s="103" t="str">
        <f>IF(직접데이타입력!$M67=2,IF(직접데이타입력!$E67="2",직접데이타입력!$K67," ")," ")</f>
        <v xml:space="preserve"> </v>
      </c>
      <c r="D62" s="103" t="str">
        <f>IF(직접데이타입력!$M67=2,IF(직접데이타입력!$E67="3",직접데이타입력!$K67," ")," ")</f>
        <v xml:space="preserve"> </v>
      </c>
      <c r="E62" s="103" t="str">
        <f>IF(직접데이타입력!$M67=2,IF(직접데이타입력!$E67="4",직접데이타입력!$K67," ")," ")</f>
        <v xml:space="preserve"> </v>
      </c>
      <c r="F62" s="103" t="str">
        <f>IF(직접데이타입력!$M67=2,IF(직접데이타입력!$E67="5",직접데이타입력!$K67," ")," ")</f>
        <v xml:space="preserve"> </v>
      </c>
      <c r="G62" s="103" t="str">
        <f>IF(직접데이타입력!$M67=2,IF(직접데이타입력!$E67="6",직접데이타입력!$K67," ")," ")</f>
        <v xml:space="preserve"> </v>
      </c>
      <c r="H62" s="103" t="str">
        <f>IF(직접데이타입력!$M67=2,IF(직접데이타입력!$E67="7",직접데이타입력!$K67," ")," ")</f>
        <v xml:space="preserve"> </v>
      </c>
      <c r="I62" s="103" t="str">
        <f>IF(직접데이타입력!$M67=2,IF(직접데이타입력!$E67="8",직접데이타입력!$K67," ")," ")</f>
        <v xml:space="preserve"> </v>
      </c>
      <c r="J62" s="103" t="str">
        <f>IF(직접데이타입력!$M67=2,IF(직접데이타입력!$E67="9",직접데이타입력!$K67," ")," ")</f>
        <v xml:space="preserve"> </v>
      </c>
      <c r="K62" s="103" t="str">
        <f>IF(직접데이타입력!$M67=2,IF(직접데이타입력!$E67="10",직접데이타입력!$K67," ")," ")</f>
        <v xml:space="preserve"> </v>
      </c>
      <c r="L62" s="103" t="str">
        <f>IF(직접데이타입력!$M67=2,IF(직접데이타입력!$E67="11",직접데이타입력!$K67," ")," ")</f>
        <v xml:space="preserve"> </v>
      </c>
      <c r="M62" s="103" t="str">
        <f>IF(직접데이타입력!$M67=2,IF(직접데이타입력!$E67="12",직접데이타입력!$K67," ")," ")</f>
        <v xml:space="preserve"> </v>
      </c>
      <c r="N62" s="103" t="str">
        <f>IF(직접데이타입력!$M67=2,IF(직접데이타입력!$E67="13",직접데이타입력!$K67," ")," ")</f>
        <v xml:space="preserve"> </v>
      </c>
      <c r="O62" s="103" t="str">
        <f>IF(직접데이타입력!$M67=2,IF(직접데이타입력!$E67="14",직접데이타입력!$K67," ")," ")</f>
        <v xml:space="preserve"> </v>
      </c>
      <c r="P62" s="103" t="str">
        <f>IF(직접데이타입력!$M67=2,IF(직접데이타입력!$E67="15",직접데이타입력!$K67," ")," ")</f>
        <v xml:space="preserve"> </v>
      </c>
      <c r="Q62" s="103" t="str">
        <f>IF(직접데이타입력!$M67=2,IF(직접데이타입력!$E67="16",직접데이타입력!$K67," ")," ")</f>
        <v xml:space="preserve"> </v>
      </c>
      <c r="R62" s="103" t="str">
        <f>IF(직접데이타입력!$M67=2,IF(직접데이타입력!$E67="17",직접데이타입력!$K67," ")," ")</f>
        <v xml:space="preserve"> </v>
      </c>
      <c r="S62" s="103" t="str">
        <f>IF(직접데이타입력!$M67=2,IF(직접데이타입력!$E67="18",직접데이타입력!$K67," ")," ")</f>
        <v xml:space="preserve"> </v>
      </c>
      <c r="T62" s="103" t="str">
        <f>IF(직접데이타입력!$M67=2,IF(직접데이타입력!$E67="19",직접데이타입력!$K67," ")," ")</f>
        <v xml:space="preserve"> </v>
      </c>
    </row>
    <row r="63" spans="1:20" ht="11.25" customHeight="1">
      <c r="A63" s="103">
        <f t="shared" si="0"/>
        <v>62</v>
      </c>
      <c r="B63" s="103" t="str">
        <f>IF(직접데이타입력!$M68=2,IF(직접데이타입력!$E68="1",직접데이타입력!$K68," ")," ")</f>
        <v xml:space="preserve"> </v>
      </c>
      <c r="C63" s="103" t="str">
        <f>IF(직접데이타입력!$M68=2,IF(직접데이타입력!$E68="2",직접데이타입력!$K68," ")," ")</f>
        <v xml:space="preserve"> </v>
      </c>
      <c r="D63" s="103" t="str">
        <f>IF(직접데이타입력!$M68=2,IF(직접데이타입력!$E68="3",직접데이타입력!$K68," ")," ")</f>
        <v xml:space="preserve"> </v>
      </c>
      <c r="E63" s="103" t="str">
        <f>IF(직접데이타입력!$M68=2,IF(직접데이타입력!$E68="4",직접데이타입력!$K68," ")," ")</f>
        <v xml:space="preserve"> </v>
      </c>
      <c r="F63" s="103" t="str">
        <f>IF(직접데이타입력!$M68=2,IF(직접데이타입력!$E68="5",직접데이타입력!$K68," ")," ")</f>
        <v xml:space="preserve"> </v>
      </c>
      <c r="G63" s="103" t="str">
        <f>IF(직접데이타입력!$M68=2,IF(직접데이타입력!$E68="6",직접데이타입력!$K68," ")," ")</f>
        <v xml:space="preserve"> </v>
      </c>
      <c r="H63" s="103" t="str">
        <f>IF(직접데이타입력!$M68=2,IF(직접데이타입력!$E68="7",직접데이타입력!$K68," ")," ")</f>
        <v xml:space="preserve"> </v>
      </c>
      <c r="I63" s="103" t="str">
        <f>IF(직접데이타입력!$M68=2,IF(직접데이타입력!$E68="8",직접데이타입력!$K68," ")," ")</f>
        <v xml:space="preserve"> </v>
      </c>
      <c r="J63" s="103" t="str">
        <f>IF(직접데이타입력!$M68=2,IF(직접데이타입력!$E68="9",직접데이타입력!$K68," ")," ")</f>
        <v xml:space="preserve"> </v>
      </c>
      <c r="K63" s="103" t="str">
        <f>IF(직접데이타입력!$M68=2,IF(직접데이타입력!$E68="10",직접데이타입력!$K68," ")," ")</f>
        <v xml:space="preserve"> </v>
      </c>
      <c r="L63" s="103" t="str">
        <f>IF(직접데이타입력!$M68=2,IF(직접데이타입력!$E68="11",직접데이타입력!$K68," ")," ")</f>
        <v xml:space="preserve"> </v>
      </c>
      <c r="M63" s="103" t="str">
        <f>IF(직접데이타입력!$M68=2,IF(직접데이타입력!$E68="12",직접데이타입력!$K68," ")," ")</f>
        <v xml:space="preserve"> </v>
      </c>
      <c r="N63" s="103" t="str">
        <f>IF(직접데이타입력!$M68=2,IF(직접데이타입력!$E68="13",직접데이타입력!$K68," ")," ")</f>
        <v xml:space="preserve"> </v>
      </c>
      <c r="O63" s="103" t="str">
        <f>IF(직접데이타입력!$M68=2,IF(직접데이타입력!$E68="14",직접데이타입력!$K68," ")," ")</f>
        <v xml:space="preserve"> </v>
      </c>
      <c r="P63" s="103" t="str">
        <f>IF(직접데이타입력!$M68=2,IF(직접데이타입력!$E68="15",직접데이타입력!$K68," ")," ")</f>
        <v xml:space="preserve"> </v>
      </c>
      <c r="Q63" s="103" t="str">
        <f>IF(직접데이타입력!$M68=2,IF(직접데이타입력!$E68="16",직접데이타입력!$K68," ")," ")</f>
        <v xml:space="preserve"> </v>
      </c>
      <c r="R63" s="103" t="str">
        <f>IF(직접데이타입력!$M68=2,IF(직접데이타입력!$E68="17",직접데이타입력!$K68," ")," ")</f>
        <v xml:space="preserve"> </v>
      </c>
      <c r="S63" s="103" t="str">
        <f>IF(직접데이타입력!$M68=2,IF(직접데이타입력!$E68="18",직접데이타입력!$K68," ")," ")</f>
        <v xml:space="preserve"> </v>
      </c>
      <c r="T63" s="103" t="str">
        <f>IF(직접데이타입력!$M68=2,IF(직접데이타입력!$E68="19",직접데이타입력!$K68," ")," ")</f>
        <v xml:space="preserve"> </v>
      </c>
    </row>
    <row r="64" spans="1:20" ht="11.25" customHeight="1">
      <c r="A64" s="103">
        <f t="shared" si="0"/>
        <v>63</v>
      </c>
      <c r="B64" s="103" t="str">
        <f>IF(직접데이타입력!$M69=2,IF(직접데이타입력!$E69="1",직접데이타입력!$K69," ")," ")</f>
        <v xml:space="preserve"> </v>
      </c>
      <c r="C64" s="103" t="str">
        <f>IF(직접데이타입력!$M69=2,IF(직접데이타입력!$E69="2",직접데이타입력!$K69," ")," ")</f>
        <v xml:space="preserve"> </v>
      </c>
      <c r="D64" s="103" t="str">
        <f>IF(직접데이타입력!$M69=2,IF(직접데이타입력!$E69="3",직접데이타입력!$K69," ")," ")</f>
        <v xml:space="preserve"> </v>
      </c>
      <c r="E64" s="103" t="str">
        <f>IF(직접데이타입력!$M69=2,IF(직접데이타입력!$E69="4",직접데이타입력!$K69," ")," ")</f>
        <v xml:space="preserve"> </v>
      </c>
      <c r="F64" s="103" t="str">
        <f>IF(직접데이타입력!$M69=2,IF(직접데이타입력!$E69="5",직접데이타입력!$K69," ")," ")</f>
        <v xml:space="preserve"> </v>
      </c>
      <c r="G64" s="103" t="str">
        <f>IF(직접데이타입력!$M69=2,IF(직접데이타입력!$E69="6",직접데이타입력!$K69," ")," ")</f>
        <v xml:space="preserve"> </v>
      </c>
      <c r="H64" s="103" t="str">
        <f>IF(직접데이타입력!$M69=2,IF(직접데이타입력!$E69="7",직접데이타입력!$K69," ")," ")</f>
        <v xml:space="preserve"> </v>
      </c>
      <c r="I64" s="103" t="str">
        <f>IF(직접데이타입력!$M69=2,IF(직접데이타입력!$E69="8",직접데이타입력!$K69," ")," ")</f>
        <v xml:space="preserve"> </v>
      </c>
      <c r="J64" s="103" t="str">
        <f>IF(직접데이타입력!$M69=2,IF(직접데이타입력!$E69="9",직접데이타입력!$K69," ")," ")</f>
        <v xml:space="preserve"> </v>
      </c>
      <c r="K64" s="103" t="str">
        <f>IF(직접데이타입력!$M69=2,IF(직접데이타입력!$E69="10",직접데이타입력!$K69," ")," ")</f>
        <v xml:space="preserve"> </v>
      </c>
      <c r="L64" s="103" t="str">
        <f>IF(직접데이타입력!$M69=2,IF(직접데이타입력!$E69="11",직접데이타입력!$K69," ")," ")</f>
        <v xml:space="preserve"> </v>
      </c>
      <c r="M64" s="103" t="str">
        <f>IF(직접데이타입력!$M69=2,IF(직접데이타입력!$E69="12",직접데이타입력!$K69," ")," ")</f>
        <v xml:space="preserve"> </v>
      </c>
      <c r="N64" s="103" t="str">
        <f>IF(직접데이타입력!$M69=2,IF(직접데이타입력!$E69="13",직접데이타입력!$K69," ")," ")</f>
        <v xml:space="preserve"> </v>
      </c>
      <c r="O64" s="103" t="str">
        <f>IF(직접데이타입력!$M69=2,IF(직접데이타입력!$E69="14",직접데이타입력!$K69," ")," ")</f>
        <v xml:space="preserve"> </v>
      </c>
      <c r="P64" s="103" t="str">
        <f>IF(직접데이타입력!$M69=2,IF(직접데이타입력!$E69="15",직접데이타입력!$K69," ")," ")</f>
        <v xml:space="preserve"> </v>
      </c>
      <c r="Q64" s="103" t="str">
        <f>IF(직접데이타입력!$M69=2,IF(직접데이타입력!$E69="16",직접데이타입력!$K69," ")," ")</f>
        <v xml:space="preserve"> </v>
      </c>
      <c r="R64" s="103" t="str">
        <f>IF(직접데이타입력!$M69=2,IF(직접데이타입력!$E69="17",직접데이타입력!$K69," ")," ")</f>
        <v xml:space="preserve"> </v>
      </c>
      <c r="S64" s="103" t="str">
        <f>IF(직접데이타입력!$M69=2,IF(직접데이타입력!$E69="18",직접데이타입력!$K69," ")," ")</f>
        <v xml:space="preserve"> </v>
      </c>
      <c r="T64" s="103" t="str">
        <f>IF(직접데이타입력!$M69=2,IF(직접데이타입력!$E69="19",직접데이타입력!$K69," ")," ")</f>
        <v xml:space="preserve"> </v>
      </c>
    </row>
    <row r="65" spans="1:20" ht="11.25" customHeight="1">
      <c r="A65" s="103">
        <f t="shared" si="0"/>
        <v>64</v>
      </c>
      <c r="B65" s="103" t="str">
        <f>IF(직접데이타입력!$M70=2,IF(직접데이타입력!$E70="1",직접데이타입력!$K70," ")," ")</f>
        <v xml:space="preserve"> </v>
      </c>
      <c r="C65" s="103" t="str">
        <f>IF(직접데이타입력!$M70=2,IF(직접데이타입력!$E70="2",직접데이타입력!$K70," ")," ")</f>
        <v xml:space="preserve"> </v>
      </c>
      <c r="D65" s="103" t="str">
        <f>IF(직접데이타입력!$M70=2,IF(직접데이타입력!$E70="3",직접데이타입력!$K70," ")," ")</f>
        <v xml:space="preserve"> </v>
      </c>
      <c r="E65" s="103" t="str">
        <f>IF(직접데이타입력!$M70=2,IF(직접데이타입력!$E70="4",직접데이타입력!$K70," ")," ")</f>
        <v xml:space="preserve"> </v>
      </c>
      <c r="F65" s="103" t="str">
        <f>IF(직접데이타입력!$M70=2,IF(직접데이타입력!$E70="5",직접데이타입력!$K70," ")," ")</f>
        <v xml:space="preserve"> </v>
      </c>
      <c r="G65" s="103" t="str">
        <f>IF(직접데이타입력!$M70=2,IF(직접데이타입력!$E70="6",직접데이타입력!$K70," ")," ")</f>
        <v xml:space="preserve"> </v>
      </c>
      <c r="H65" s="103" t="str">
        <f>IF(직접데이타입력!$M70=2,IF(직접데이타입력!$E70="7",직접데이타입력!$K70," ")," ")</f>
        <v xml:space="preserve"> </v>
      </c>
      <c r="I65" s="103" t="str">
        <f>IF(직접데이타입력!$M70=2,IF(직접데이타입력!$E70="8",직접데이타입력!$K70," ")," ")</f>
        <v xml:space="preserve"> </v>
      </c>
      <c r="J65" s="103" t="str">
        <f>IF(직접데이타입력!$M70=2,IF(직접데이타입력!$E70="9",직접데이타입력!$K70," ")," ")</f>
        <v xml:space="preserve"> </v>
      </c>
      <c r="K65" s="103" t="str">
        <f>IF(직접데이타입력!$M70=2,IF(직접데이타입력!$E70="10",직접데이타입력!$K70," ")," ")</f>
        <v xml:space="preserve"> </v>
      </c>
      <c r="L65" s="103" t="str">
        <f>IF(직접데이타입력!$M70=2,IF(직접데이타입력!$E70="11",직접데이타입력!$K70," ")," ")</f>
        <v xml:space="preserve"> </v>
      </c>
      <c r="M65" s="103" t="str">
        <f>IF(직접데이타입력!$M70=2,IF(직접데이타입력!$E70="12",직접데이타입력!$K70," ")," ")</f>
        <v xml:space="preserve"> </v>
      </c>
      <c r="N65" s="103" t="str">
        <f>IF(직접데이타입력!$M70=2,IF(직접데이타입력!$E70="13",직접데이타입력!$K70," ")," ")</f>
        <v xml:space="preserve"> </v>
      </c>
      <c r="O65" s="103" t="str">
        <f>IF(직접데이타입력!$M70=2,IF(직접데이타입력!$E70="14",직접데이타입력!$K70," ")," ")</f>
        <v xml:space="preserve"> </v>
      </c>
      <c r="P65" s="103" t="str">
        <f>IF(직접데이타입력!$M70=2,IF(직접데이타입력!$E70="15",직접데이타입력!$K70," ")," ")</f>
        <v xml:space="preserve"> </v>
      </c>
      <c r="Q65" s="103" t="str">
        <f>IF(직접데이타입력!$M70=2,IF(직접데이타입력!$E70="16",직접데이타입력!$K70," ")," ")</f>
        <v xml:space="preserve"> </v>
      </c>
      <c r="R65" s="103" t="str">
        <f>IF(직접데이타입력!$M70=2,IF(직접데이타입력!$E70="17",직접데이타입력!$K70," ")," ")</f>
        <v xml:space="preserve"> </v>
      </c>
      <c r="S65" s="103" t="str">
        <f>IF(직접데이타입력!$M70=2,IF(직접데이타입력!$E70="18",직접데이타입력!$K70," ")," ")</f>
        <v xml:space="preserve"> </v>
      </c>
      <c r="T65" s="103" t="str">
        <f>IF(직접데이타입력!$M70=2,IF(직접데이타입력!$E70="19",직접데이타입력!$K70," ")," ")</f>
        <v xml:space="preserve"> </v>
      </c>
    </row>
    <row r="66" spans="1:20" ht="11.25" customHeight="1">
      <c r="A66" s="103">
        <f t="shared" si="0"/>
        <v>65</v>
      </c>
      <c r="B66" s="103" t="str">
        <f>IF(직접데이타입력!$M71=2,IF(직접데이타입력!$E71="1",직접데이타입력!$K71," ")," ")</f>
        <v xml:space="preserve"> </v>
      </c>
      <c r="C66" s="103" t="str">
        <f>IF(직접데이타입력!$M71=2,IF(직접데이타입력!$E71="2",직접데이타입력!$K71," ")," ")</f>
        <v xml:space="preserve"> </v>
      </c>
      <c r="D66" s="103" t="str">
        <f>IF(직접데이타입력!$M71=2,IF(직접데이타입력!$E71="3",직접데이타입력!$K71," ")," ")</f>
        <v xml:space="preserve"> </v>
      </c>
      <c r="E66" s="103" t="str">
        <f>IF(직접데이타입력!$M71=2,IF(직접데이타입력!$E71="4",직접데이타입력!$K71," ")," ")</f>
        <v xml:space="preserve"> </v>
      </c>
      <c r="F66" s="103" t="str">
        <f>IF(직접데이타입력!$M71=2,IF(직접데이타입력!$E71="5",직접데이타입력!$K71," ")," ")</f>
        <v xml:space="preserve"> </v>
      </c>
      <c r="G66" s="103" t="str">
        <f>IF(직접데이타입력!$M71=2,IF(직접데이타입력!$E71="6",직접데이타입력!$K71," ")," ")</f>
        <v xml:space="preserve"> </v>
      </c>
      <c r="H66" s="103" t="str">
        <f>IF(직접데이타입력!$M71=2,IF(직접데이타입력!$E71="7",직접데이타입력!$K71," ")," ")</f>
        <v xml:space="preserve"> </v>
      </c>
      <c r="I66" s="103" t="str">
        <f>IF(직접데이타입력!$M71=2,IF(직접데이타입력!$E71="8",직접데이타입력!$K71," ")," ")</f>
        <v xml:space="preserve"> </v>
      </c>
      <c r="J66" s="103" t="str">
        <f>IF(직접데이타입력!$M71=2,IF(직접데이타입력!$E71="9",직접데이타입력!$K71," ")," ")</f>
        <v xml:space="preserve"> </v>
      </c>
      <c r="K66" s="103" t="str">
        <f>IF(직접데이타입력!$M71=2,IF(직접데이타입력!$E71="10",직접데이타입력!$K71," ")," ")</f>
        <v xml:space="preserve"> </v>
      </c>
      <c r="L66" s="103" t="str">
        <f>IF(직접데이타입력!$M71=2,IF(직접데이타입력!$E71="11",직접데이타입력!$K71," ")," ")</f>
        <v xml:space="preserve"> </v>
      </c>
      <c r="M66" s="103" t="str">
        <f>IF(직접데이타입력!$M71=2,IF(직접데이타입력!$E71="12",직접데이타입력!$K71," ")," ")</f>
        <v xml:space="preserve"> </v>
      </c>
      <c r="N66" s="103" t="str">
        <f>IF(직접데이타입력!$M71=2,IF(직접데이타입력!$E71="13",직접데이타입력!$K71," ")," ")</f>
        <v xml:space="preserve"> </v>
      </c>
      <c r="O66" s="103" t="str">
        <f>IF(직접데이타입력!$M71=2,IF(직접데이타입력!$E71="14",직접데이타입력!$K71," ")," ")</f>
        <v xml:space="preserve"> </v>
      </c>
      <c r="P66" s="103" t="str">
        <f>IF(직접데이타입력!$M71=2,IF(직접데이타입력!$E71="15",직접데이타입력!$K71," ")," ")</f>
        <v xml:space="preserve"> </v>
      </c>
      <c r="Q66" s="103" t="str">
        <f>IF(직접데이타입력!$M71=2,IF(직접데이타입력!$E71="16",직접데이타입력!$K71," ")," ")</f>
        <v xml:space="preserve"> </v>
      </c>
      <c r="R66" s="103" t="str">
        <f>IF(직접데이타입력!$M71=2,IF(직접데이타입력!$E71="17",직접데이타입력!$K71," ")," ")</f>
        <v xml:space="preserve"> </v>
      </c>
      <c r="S66" s="103" t="str">
        <f>IF(직접데이타입력!$M71=2,IF(직접데이타입력!$E71="18",직접데이타입력!$K71," ")," ")</f>
        <v xml:space="preserve"> </v>
      </c>
      <c r="T66" s="103" t="str">
        <f>IF(직접데이타입력!$M71=2,IF(직접데이타입력!$E71="19",직접데이타입력!$K71," ")," ")</f>
        <v xml:space="preserve"> </v>
      </c>
    </row>
    <row r="67" spans="1:20" ht="11.25" customHeight="1">
      <c r="A67" s="103">
        <f t="shared" ref="A67:A130" si="1">ROW()-1</f>
        <v>66</v>
      </c>
      <c r="B67" s="103" t="str">
        <f>IF(직접데이타입력!$M72=2,IF(직접데이타입력!$E72="1",직접데이타입력!$K72," ")," ")</f>
        <v xml:space="preserve"> </v>
      </c>
      <c r="C67" s="103" t="str">
        <f>IF(직접데이타입력!$M72=2,IF(직접데이타입력!$E72="2",직접데이타입력!$K72," ")," ")</f>
        <v xml:space="preserve"> </v>
      </c>
      <c r="D67" s="103" t="str">
        <f>IF(직접데이타입력!$M72=2,IF(직접데이타입력!$E72="3",직접데이타입력!$K72," ")," ")</f>
        <v xml:space="preserve"> </v>
      </c>
      <c r="E67" s="103" t="str">
        <f>IF(직접데이타입력!$M72=2,IF(직접데이타입력!$E72="4",직접데이타입력!$K72," ")," ")</f>
        <v xml:space="preserve"> </v>
      </c>
      <c r="F67" s="103" t="str">
        <f>IF(직접데이타입력!$M72=2,IF(직접데이타입력!$E72="5",직접데이타입력!$K72," ")," ")</f>
        <v xml:space="preserve"> </v>
      </c>
      <c r="G67" s="103" t="str">
        <f>IF(직접데이타입력!$M72=2,IF(직접데이타입력!$E72="6",직접데이타입력!$K72," ")," ")</f>
        <v xml:space="preserve"> </v>
      </c>
      <c r="H67" s="103" t="str">
        <f>IF(직접데이타입력!$M72=2,IF(직접데이타입력!$E72="7",직접데이타입력!$K72," ")," ")</f>
        <v xml:space="preserve"> </v>
      </c>
      <c r="I67" s="103" t="str">
        <f>IF(직접데이타입력!$M72=2,IF(직접데이타입력!$E72="8",직접데이타입력!$K72," ")," ")</f>
        <v xml:space="preserve"> </v>
      </c>
      <c r="J67" s="103" t="str">
        <f>IF(직접데이타입력!$M72=2,IF(직접데이타입력!$E72="9",직접데이타입력!$K72," ")," ")</f>
        <v xml:space="preserve"> </v>
      </c>
      <c r="K67" s="103" t="str">
        <f>IF(직접데이타입력!$M72=2,IF(직접데이타입력!$E72="10",직접데이타입력!$K72," ")," ")</f>
        <v xml:space="preserve"> </v>
      </c>
      <c r="L67" s="103" t="str">
        <f>IF(직접데이타입력!$M72=2,IF(직접데이타입력!$E72="11",직접데이타입력!$K72," ")," ")</f>
        <v xml:space="preserve"> </v>
      </c>
      <c r="M67" s="103" t="str">
        <f>IF(직접데이타입력!$M72=2,IF(직접데이타입력!$E72="12",직접데이타입력!$K72," ")," ")</f>
        <v xml:space="preserve"> </v>
      </c>
      <c r="N67" s="103" t="str">
        <f>IF(직접데이타입력!$M72=2,IF(직접데이타입력!$E72="13",직접데이타입력!$K72," ")," ")</f>
        <v xml:space="preserve"> </v>
      </c>
      <c r="O67" s="103" t="str">
        <f>IF(직접데이타입력!$M72=2,IF(직접데이타입력!$E72="14",직접데이타입력!$K72," ")," ")</f>
        <v xml:space="preserve"> </v>
      </c>
      <c r="P67" s="103" t="str">
        <f>IF(직접데이타입력!$M72=2,IF(직접데이타입력!$E72="15",직접데이타입력!$K72," ")," ")</f>
        <v xml:space="preserve"> </v>
      </c>
      <c r="Q67" s="103" t="str">
        <f>IF(직접데이타입력!$M72=2,IF(직접데이타입력!$E72="16",직접데이타입력!$K72," ")," ")</f>
        <v xml:space="preserve"> </v>
      </c>
      <c r="R67" s="103" t="str">
        <f>IF(직접데이타입력!$M72=2,IF(직접데이타입력!$E72="17",직접데이타입력!$K72," ")," ")</f>
        <v xml:space="preserve"> </v>
      </c>
      <c r="S67" s="103" t="str">
        <f>IF(직접데이타입력!$M72=2,IF(직접데이타입력!$E72="18",직접데이타입력!$K72," ")," ")</f>
        <v xml:space="preserve"> </v>
      </c>
      <c r="T67" s="103" t="str">
        <f>IF(직접데이타입력!$M72=2,IF(직접데이타입력!$E72="19",직접데이타입력!$K72," ")," ")</f>
        <v xml:space="preserve"> </v>
      </c>
    </row>
    <row r="68" spans="1:20" ht="11.25" customHeight="1">
      <c r="A68" s="103">
        <f t="shared" si="1"/>
        <v>67</v>
      </c>
      <c r="B68" s="103" t="str">
        <f>IF(직접데이타입력!$M73=2,IF(직접데이타입력!$E73="1",직접데이타입력!$K73," ")," ")</f>
        <v xml:space="preserve"> </v>
      </c>
      <c r="C68" s="103" t="str">
        <f>IF(직접데이타입력!$M73=2,IF(직접데이타입력!$E73="2",직접데이타입력!$K73," ")," ")</f>
        <v xml:space="preserve"> </v>
      </c>
      <c r="D68" s="103" t="str">
        <f>IF(직접데이타입력!$M73=2,IF(직접데이타입력!$E73="3",직접데이타입력!$K73," ")," ")</f>
        <v xml:space="preserve"> </v>
      </c>
      <c r="E68" s="103" t="str">
        <f>IF(직접데이타입력!$M73=2,IF(직접데이타입력!$E73="4",직접데이타입력!$K73," ")," ")</f>
        <v xml:space="preserve"> </v>
      </c>
      <c r="F68" s="103" t="str">
        <f>IF(직접데이타입력!$M73=2,IF(직접데이타입력!$E73="5",직접데이타입력!$K73," ")," ")</f>
        <v xml:space="preserve"> </v>
      </c>
      <c r="G68" s="103" t="str">
        <f>IF(직접데이타입력!$M73=2,IF(직접데이타입력!$E73="6",직접데이타입력!$K73," ")," ")</f>
        <v xml:space="preserve"> </v>
      </c>
      <c r="H68" s="103" t="str">
        <f>IF(직접데이타입력!$M73=2,IF(직접데이타입력!$E73="7",직접데이타입력!$K73," ")," ")</f>
        <v xml:space="preserve"> </v>
      </c>
      <c r="I68" s="103" t="str">
        <f>IF(직접데이타입력!$M73=2,IF(직접데이타입력!$E73="8",직접데이타입력!$K73," ")," ")</f>
        <v xml:space="preserve"> </v>
      </c>
      <c r="J68" s="103" t="str">
        <f>IF(직접데이타입력!$M73=2,IF(직접데이타입력!$E73="9",직접데이타입력!$K73," ")," ")</f>
        <v xml:space="preserve"> </v>
      </c>
      <c r="K68" s="103" t="str">
        <f>IF(직접데이타입력!$M73=2,IF(직접데이타입력!$E73="10",직접데이타입력!$K73," ")," ")</f>
        <v xml:space="preserve"> </v>
      </c>
      <c r="L68" s="103" t="str">
        <f>IF(직접데이타입력!$M73=2,IF(직접데이타입력!$E73="11",직접데이타입력!$K73," ")," ")</f>
        <v xml:space="preserve"> </v>
      </c>
      <c r="M68" s="103" t="str">
        <f>IF(직접데이타입력!$M73=2,IF(직접데이타입력!$E73="12",직접데이타입력!$K73," ")," ")</f>
        <v xml:space="preserve"> </v>
      </c>
      <c r="N68" s="103" t="str">
        <f>IF(직접데이타입력!$M73=2,IF(직접데이타입력!$E73="13",직접데이타입력!$K73," ")," ")</f>
        <v xml:space="preserve"> </v>
      </c>
      <c r="O68" s="103" t="str">
        <f>IF(직접데이타입력!$M73=2,IF(직접데이타입력!$E73="14",직접데이타입력!$K73," ")," ")</f>
        <v xml:space="preserve"> </v>
      </c>
      <c r="P68" s="103" t="str">
        <f>IF(직접데이타입력!$M73=2,IF(직접데이타입력!$E73="15",직접데이타입력!$K73," ")," ")</f>
        <v xml:space="preserve"> </v>
      </c>
      <c r="Q68" s="103" t="str">
        <f>IF(직접데이타입력!$M73=2,IF(직접데이타입력!$E73="16",직접데이타입력!$K73," ")," ")</f>
        <v xml:space="preserve"> </v>
      </c>
      <c r="R68" s="103" t="str">
        <f>IF(직접데이타입력!$M73=2,IF(직접데이타입력!$E73="17",직접데이타입력!$K73," ")," ")</f>
        <v xml:space="preserve"> </v>
      </c>
      <c r="S68" s="103" t="str">
        <f>IF(직접데이타입력!$M73=2,IF(직접데이타입력!$E73="18",직접데이타입력!$K73," ")," ")</f>
        <v xml:space="preserve"> </v>
      </c>
      <c r="T68" s="103" t="str">
        <f>IF(직접데이타입력!$M73=2,IF(직접데이타입력!$E73="19",직접데이타입력!$K73," ")," ")</f>
        <v xml:space="preserve"> </v>
      </c>
    </row>
    <row r="69" spans="1:20" ht="11.25" customHeight="1">
      <c r="A69" s="103">
        <f t="shared" si="1"/>
        <v>68</v>
      </c>
      <c r="B69" s="103" t="str">
        <f>IF(직접데이타입력!$M74=2,IF(직접데이타입력!$E74="1",직접데이타입력!$K74," ")," ")</f>
        <v xml:space="preserve"> </v>
      </c>
      <c r="C69" s="103" t="str">
        <f>IF(직접데이타입력!$M74=2,IF(직접데이타입력!$E74="2",직접데이타입력!$K74," ")," ")</f>
        <v xml:space="preserve"> </v>
      </c>
      <c r="D69" s="103" t="str">
        <f>IF(직접데이타입력!$M74=2,IF(직접데이타입력!$E74="3",직접데이타입력!$K74," ")," ")</f>
        <v xml:space="preserve"> </v>
      </c>
      <c r="E69" s="103" t="str">
        <f>IF(직접데이타입력!$M74=2,IF(직접데이타입력!$E74="4",직접데이타입력!$K74," ")," ")</f>
        <v xml:space="preserve"> </v>
      </c>
      <c r="F69" s="103" t="str">
        <f>IF(직접데이타입력!$M74=2,IF(직접데이타입력!$E74="5",직접데이타입력!$K74," ")," ")</f>
        <v xml:space="preserve"> </v>
      </c>
      <c r="G69" s="103" t="str">
        <f>IF(직접데이타입력!$M74=2,IF(직접데이타입력!$E74="6",직접데이타입력!$K74," ")," ")</f>
        <v xml:space="preserve"> </v>
      </c>
      <c r="H69" s="103" t="str">
        <f>IF(직접데이타입력!$M74=2,IF(직접데이타입력!$E74="7",직접데이타입력!$K74," ")," ")</f>
        <v xml:space="preserve"> </v>
      </c>
      <c r="I69" s="103" t="str">
        <f>IF(직접데이타입력!$M74=2,IF(직접데이타입력!$E74="8",직접데이타입력!$K74," ")," ")</f>
        <v xml:space="preserve"> </v>
      </c>
      <c r="J69" s="103" t="str">
        <f>IF(직접데이타입력!$M74=2,IF(직접데이타입력!$E74="9",직접데이타입력!$K74," ")," ")</f>
        <v xml:space="preserve"> </v>
      </c>
      <c r="K69" s="103" t="str">
        <f>IF(직접데이타입력!$M74=2,IF(직접데이타입력!$E74="10",직접데이타입력!$K74," ")," ")</f>
        <v xml:space="preserve"> </v>
      </c>
      <c r="L69" s="103" t="str">
        <f>IF(직접데이타입력!$M74=2,IF(직접데이타입력!$E74="11",직접데이타입력!$K74," ")," ")</f>
        <v xml:space="preserve"> </v>
      </c>
      <c r="M69" s="103" t="str">
        <f>IF(직접데이타입력!$M74=2,IF(직접데이타입력!$E74="12",직접데이타입력!$K74," ")," ")</f>
        <v xml:space="preserve"> </v>
      </c>
      <c r="N69" s="103" t="str">
        <f>IF(직접데이타입력!$M74=2,IF(직접데이타입력!$E74="13",직접데이타입력!$K74," ")," ")</f>
        <v xml:space="preserve"> </v>
      </c>
      <c r="O69" s="103" t="str">
        <f>IF(직접데이타입력!$M74=2,IF(직접데이타입력!$E74="14",직접데이타입력!$K74," ")," ")</f>
        <v xml:space="preserve"> </v>
      </c>
      <c r="P69" s="103" t="str">
        <f>IF(직접데이타입력!$M74=2,IF(직접데이타입력!$E74="15",직접데이타입력!$K74," ")," ")</f>
        <v xml:space="preserve"> </v>
      </c>
      <c r="Q69" s="103" t="str">
        <f>IF(직접데이타입력!$M74=2,IF(직접데이타입력!$E74="16",직접데이타입력!$K74," ")," ")</f>
        <v xml:space="preserve"> </v>
      </c>
      <c r="R69" s="103" t="str">
        <f>IF(직접데이타입력!$M74=2,IF(직접데이타입력!$E74="17",직접데이타입력!$K74," ")," ")</f>
        <v xml:space="preserve"> </v>
      </c>
      <c r="S69" s="103" t="str">
        <f>IF(직접데이타입력!$M74=2,IF(직접데이타입력!$E74="18",직접데이타입력!$K74," ")," ")</f>
        <v xml:space="preserve"> </v>
      </c>
      <c r="T69" s="103" t="str">
        <f>IF(직접데이타입력!$M74=2,IF(직접데이타입력!$E74="19",직접데이타입력!$K74," ")," ")</f>
        <v xml:space="preserve"> </v>
      </c>
    </row>
    <row r="70" spans="1:20" ht="11.25" customHeight="1">
      <c r="A70" s="103">
        <f t="shared" si="1"/>
        <v>69</v>
      </c>
      <c r="B70" s="103" t="str">
        <f>IF(직접데이타입력!$M75=2,IF(직접데이타입력!$E75="1",직접데이타입력!$K75," ")," ")</f>
        <v xml:space="preserve"> </v>
      </c>
      <c r="C70" s="103" t="str">
        <f>IF(직접데이타입력!$M75=2,IF(직접데이타입력!$E75="2",직접데이타입력!$K75," ")," ")</f>
        <v xml:space="preserve"> </v>
      </c>
      <c r="D70" s="103" t="str">
        <f>IF(직접데이타입력!$M75=2,IF(직접데이타입력!$E75="3",직접데이타입력!$K75," ")," ")</f>
        <v xml:space="preserve"> </v>
      </c>
      <c r="E70" s="103" t="str">
        <f>IF(직접데이타입력!$M75=2,IF(직접데이타입력!$E75="4",직접데이타입력!$K75," ")," ")</f>
        <v xml:space="preserve"> </v>
      </c>
      <c r="F70" s="103" t="str">
        <f>IF(직접데이타입력!$M75=2,IF(직접데이타입력!$E75="5",직접데이타입력!$K75," ")," ")</f>
        <v xml:space="preserve"> </v>
      </c>
      <c r="G70" s="103" t="str">
        <f>IF(직접데이타입력!$M75=2,IF(직접데이타입력!$E75="6",직접데이타입력!$K75," ")," ")</f>
        <v xml:space="preserve"> </v>
      </c>
      <c r="H70" s="103" t="str">
        <f>IF(직접데이타입력!$M75=2,IF(직접데이타입력!$E75="7",직접데이타입력!$K75," ")," ")</f>
        <v xml:space="preserve"> </v>
      </c>
      <c r="I70" s="103" t="str">
        <f>IF(직접데이타입력!$M75=2,IF(직접데이타입력!$E75="8",직접데이타입력!$K75," ")," ")</f>
        <v xml:space="preserve"> </v>
      </c>
      <c r="J70" s="103" t="str">
        <f>IF(직접데이타입력!$M75=2,IF(직접데이타입력!$E75="9",직접데이타입력!$K75," ")," ")</f>
        <v xml:space="preserve"> </v>
      </c>
      <c r="K70" s="103" t="str">
        <f>IF(직접데이타입력!$M75=2,IF(직접데이타입력!$E75="10",직접데이타입력!$K75," ")," ")</f>
        <v xml:space="preserve"> </v>
      </c>
      <c r="L70" s="103" t="str">
        <f>IF(직접데이타입력!$M75=2,IF(직접데이타입력!$E75="11",직접데이타입력!$K75," ")," ")</f>
        <v xml:space="preserve"> </v>
      </c>
      <c r="M70" s="103" t="str">
        <f>IF(직접데이타입력!$M75=2,IF(직접데이타입력!$E75="12",직접데이타입력!$K75," ")," ")</f>
        <v xml:space="preserve"> </v>
      </c>
      <c r="N70" s="103" t="str">
        <f>IF(직접데이타입력!$M75=2,IF(직접데이타입력!$E75="13",직접데이타입력!$K75," ")," ")</f>
        <v xml:space="preserve"> </v>
      </c>
      <c r="O70" s="103" t="str">
        <f>IF(직접데이타입력!$M75=2,IF(직접데이타입력!$E75="14",직접데이타입력!$K75," ")," ")</f>
        <v xml:space="preserve"> </v>
      </c>
      <c r="P70" s="103" t="str">
        <f>IF(직접데이타입력!$M75=2,IF(직접데이타입력!$E75="15",직접데이타입력!$K75," ")," ")</f>
        <v xml:space="preserve"> </v>
      </c>
      <c r="Q70" s="103" t="str">
        <f>IF(직접데이타입력!$M75=2,IF(직접데이타입력!$E75="16",직접데이타입력!$K75," ")," ")</f>
        <v xml:space="preserve"> </v>
      </c>
      <c r="R70" s="103" t="str">
        <f>IF(직접데이타입력!$M75=2,IF(직접데이타입력!$E75="17",직접데이타입력!$K75," ")," ")</f>
        <v xml:space="preserve"> </v>
      </c>
      <c r="S70" s="103" t="str">
        <f>IF(직접데이타입력!$M75=2,IF(직접데이타입력!$E75="18",직접데이타입력!$K75," ")," ")</f>
        <v xml:space="preserve"> </v>
      </c>
      <c r="T70" s="103" t="str">
        <f>IF(직접데이타입력!$M75=2,IF(직접데이타입력!$E75="19",직접데이타입력!$K75," ")," ")</f>
        <v xml:space="preserve"> </v>
      </c>
    </row>
    <row r="71" spans="1:20" ht="11.25" customHeight="1">
      <c r="A71" s="103">
        <f t="shared" si="1"/>
        <v>70</v>
      </c>
      <c r="B71" s="103" t="str">
        <f>IF(직접데이타입력!$M76=2,IF(직접데이타입력!$E76="1",직접데이타입력!$K76," ")," ")</f>
        <v xml:space="preserve"> </v>
      </c>
      <c r="C71" s="103" t="str">
        <f>IF(직접데이타입력!$M76=2,IF(직접데이타입력!$E76="2",직접데이타입력!$K76," ")," ")</f>
        <v xml:space="preserve"> </v>
      </c>
      <c r="D71" s="103" t="str">
        <f>IF(직접데이타입력!$M76=2,IF(직접데이타입력!$E76="3",직접데이타입력!$K76," ")," ")</f>
        <v xml:space="preserve"> </v>
      </c>
      <c r="E71" s="103" t="str">
        <f>IF(직접데이타입력!$M76=2,IF(직접데이타입력!$E76="4",직접데이타입력!$K76," ")," ")</f>
        <v xml:space="preserve"> </v>
      </c>
      <c r="F71" s="103" t="str">
        <f>IF(직접데이타입력!$M76=2,IF(직접데이타입력!$E76="5",직접데이타입력!$K76," ")," ")</f>
        <v xml:space="preserve"> </v>
      </c>
      <c r="G71" s="103" t="str">
        <f>IF(직접데이타입력!$M76=2,IF(직접데이타입력!$E76="6",직접데이타입력!$K76," ")," ")</f>
        <v xml:space="preserve"> </v>
      </c>
      <c r="H71" s="103" t="str">
        <f>IF(직접데이타입력!$M76=2,IF(직접데이타입력!$E76="7",직접데이타입력!$K76," ")," ")</f>
        <v xml:space="preserve"> </v>
      </c>
      <c r="I71" s="103" t="str">
        <f>IF(직접데이타입력!$M76=2,IF(직접데이타입력!$E76="8",직접데이타입력!$K76," ")," ")</f>
        <v xml:space="preserve"> </v>
      </c>
      <c r="J71" s="103" t="str">
        <f>IF(직접데이타입력!$M76=2,IF(직접데이타입력!$E76="9",직접데이타입력!$K76," ")," ")</f>
        <v xml:space="preserve"> </v>
      </c>
      <c r="K71" s="103" t="str">
        <f>IF(직접데이타입력!$M76=2,IF(직접데이타입력!$E76="10",직접데이타입력!$K76," ")," ")</f>
        <v xml:space="preserve"> </v>
      </c>
      <c r="L71" s="103" t="str">
        <f>IF(직접데이타입력!$M76=2,IF(직접데이타입력!$E76="11",직접데이타입력!$K76," ")," ")</f>
        <v xml:space="preserve"> </v>
      </c>
      <c r="M71" s="103" t="str">
        <f>IF(직접데이타입력!$M76=2,IF(직접데이타입력!$E76="12",직접데이타입력!$K76," ")," ")</f>
        <v xml:space="preserve"> </v>
      </c>
      <c r="N71" s="103" t="str">
        <f>IF(직접데이타입력!$M76=2,IF(직접데이타입력!$E76="13",직접데이타입력!$K76," ")," ")</f>
        <v xml:space="preserve"> </v>
      </c>
      <c r="O71" s="103" t="str">
        <f>IF(직접데이타입력!$M76=2,IF(직접데이타입력!$E76="14",직접데이타입력!$K76," ")," ")</f>
        <v xml:space="preserve"> </v>
      </c>
      <c r="P71" s="103" t="str">
        <f>IF(직접데이타입력!$M76=2,IF(직접데이타입력!$E76="15",직접데이타입력!$K76," ")," ")</f>
        <v xml:space="preserve"> </v>
      </c>
      <c r="Q71" s="103" t="str">
        <f>IF(직접데이타입력!$M76=2,IF(직접데이타입력!$E76="16",직접데이타입력!$K76," ")," ")</f>
        <v xml:space="preserve"> </v>
      </c>
      <c r="R71" s="103" t="str">
        <f>IF(직접데이타입력!$M76=2,IF(직접데이타입력!$E76="17",직접데이타입력!$K76," ")," ")</f>
        <v xml:space="preserve"> </v>
      </c>
      <c r="S71" s="103" t="str">
        <f>IF(직접데이타입력!$M76=2,IF(직접데이타입력!$E76="18",직접데이타입력!$K76," ")," ")</f>
        <v xml:space="preserve"> </v>
      </c>
      <c r="T71" s="103" t="str">
        <f>IF(직접데이타입력!$M76=2,IF(직접데이타입력!$E76="19",직접데이타입력!$K76," ")," ")</f>
        <v xml:space="preserve"> </v>
      </c>
    </row>
    <row r="72" spans="1:20" ht="11.25" customHeight="1">
      <c r="A72" s="103">
        <f t="shared" si="1"/>
        <v>71</v>
      </c>
      <c r="B72" s="103" t="str">
        <f>IF(직접데이타입력!$M77=2,IF(직접데이타입력!$E77="1",직접데이타입력!$K77," ")," ")</f>
        <v xml:space="preserve"> </v>
      </c>
      <c r="C72" s="103" t="str">
        <f>IF(직접데이타입력!$M77=2,IF(직접데이타입력!$E77="2",직접데이타입력!$K77," ")," ")</f>
        <v xml:space="preserve"> </v>
      </c>
      <c r="D72" s="103" t="str">
        <f>IF(직접데이타입력!$M77=2,IF(직접데이타입력!$E77="3",직접데이타입력!$K77," ")," ")</f>
        <v xml:space="preserve"> </v>
      </c>
      <c r="E72" s="103" t="str">
        <f>IF(직접데이타입력!$M77=2,IF(직접데이타입력!$E77="4",직접데이타입력!$K77," ")," ")</f>
        <v xml:space="preserve"> </v>
      </c>
      <c r="F72" s="103" t="str">
        <f>IF(직접데이타입력!$M77=2,IF(직접데이타입력!$E77="5",직접데이타입력!$K77," ")," ")</f>
        <v xml:space="preserve"> </v>
      </c>
      <c r="G72" s="103" t="str">
        <f>IF(직접데이타입력!$M77=2,IF(직접데이타입력!$E77="6",직접데이타입력!$K77," ")," ")</f>
        <v xml:space="preserve"> </v>
      </c>
      <c r="H72" s="103" t="str">
        <f>IF(직접데이타입력!$M77=2,IF(직접데이타입력!$E77="7",직접데이타입력!$K77," ")," ")</f>
        <v xml:space="preserve"> </v>
      </c>
      <c r="I72" s="103" t="str">
        <f>IF(직접데이타입력!$M77=2,IF(직접데이타입력!$E77="8",직접데이타입력!$K77," ")," ")</f>
        <v xml:space="preserve"> </v>
      </c>
      <c r="J72" s="103" t="str">
        <f>IF(직접데이타입력!$M77=2,IF(직접데이타입력!$E77="9",직접데이타입력!$K77," ")," ")</f>
        <v xml:space="preserve"> </v>
      </c>
      <c r="K72" s="103" t="str">
        <f>IF(직접데이타입력!$M77=2,IF(직접데이타입력!$E77="10",직접데이타입력!$K77," ")," ")</f>
        <v xml:space="preserve"> </v>
      </c>
      <c r="L72" s="103" t="str">
        <f>IF(직접데이타입력!$M77=2,IF(직접데이타입력!$E77="11",직접데이타입력!$K77," ")," ")</f>
        <v xml:space="preserve"> </v>
      </c>
      <c r="M72" s="103" t="str">
        <f>IF(직접데이타입력!$M77=2,IF(직접데이타입력!$E77="12",직접데이타입력!$K77," ")," ")</f>
        <v xml:space="preserve"> </v>
      </c>
      <c r="N72" s="103" t="str">
        <f>IF(직접데이타입력!$M77=2,IF(직접데이타입력!$E77="13",직접데이타입력!$K77," ")," ")</f>
        <v xml:space="preserve"> </v>
      </c>
      <c r="O72" s="103" t="str">
        <f>IF(직접데이타입력!$M77=2,IF(직접데이타입력!$E77="14",직접데이타입력!$K77," ")," ")</f>
        <v xml:space="preserve"> </v>
      </c>
      <c r="P72" s="103" t="str">
        <f>IF(직접데이타입력!$M77=2,IF(직접데이타입력!$E77="15",직접데이타입력!$K77," ")," ")</f>
        <v xml:space="preserve"> </v>
      </c>
      <c r="Q72" s="103" t="str">
        <f>IF(직접데이타입력!$M77=2,IF(직접데이타입력!$E77="16",직접데이타입력!$K77," ")," ")</f>
        <v xml:space="preserve"> </v>
      </c>
      <c r="R72" s="103" t="str">
        <f>IF(직접데이타입력!$M77=2,IF(직접데이타입력!$E77="17",직접데이타입력!$K77," ")," ")</f>
        <v xml:space="preserve"> </v>
      </c>
      <c r="S72" s="103" t="str">
        <f>IF(직접데이타입력!$M77=2,IF(직접데이타입력!$E77="18",직접데이타입력!$K77," ")," ")</f>
        <v xml:space="preserve"> </v>
      </c>
      <c r="T72" s="103" t="str">
        <f>IF(직접데이타입력!$M77=2,IF(직접데이타입력!$E77="19",직접데이타입력!$K77," ")," ")</f>
        <v xml:space="preserve"> </v>
      </c>
    </row>
    <row r="73" spans="1:20" ht="11.25" customHeight="1">
      <c r="A73" s="103">
        <f t="shared" si="1"/>
        <v>72</v>
      </c>
      <c r="B73" s="103" t="str">
        <f>IF(직접데이타입력!$M78=2,IF(직접데이타입력!$E78="1",직접데이타입력!$K78," ")," ")</f>
        <v xml:space="preserve"> </v>
      </c>
      <c r="C73" s="103" t="str">
        <f>IF(직접데이타입력!$M78=2,IF(직접데이타입력!$E78="2",직접데이타입력!$K78," ")," ")</f>
        <v xml:space="preserve"> </v>
      </c>
      <c r="D73" s="103" t="str">
        <f>IF(직접데이타입력!$M78=2,IF(직접데이타입력!$E78="3",직접데이타입력!$K78," ")," ")</f>
        <v xml:space="preserve"> </v>
      </c>
      <c r="E73" s="103" t="str">
        <f>IF(직접데이타입력!$M78=2,IF(직접데이타입력!$E78="4",직접데이타입력!$K78," ")," ")</f>
        <v xml:space="preserve"> </v>
      </c>
      <c r="F73" s="103" t="str">
        <f>IF(직접데이타입력!$M78=2,IF(직접데이타입력!$E78="5",직접데이타입력!$K78," ")," ")</f>
        <v xml:space="preserve"> </v>
      </c>
      <c r="G73" s="103" t="str">
        <f>IF(직접데이타입력!$M78=2,IF(직접데이타입력!$E78="6",직접데이타입력!$K78," ")," ")</f>
        <v xml:space="preserve"> </v>
      </c>
      <c r="H73" s="103" t="str">
        <f>IF(직접데이타입력!$M78=2,IF(직접데이타입력!$E78="7",직접데이타입력!$K78," ")," ")</f>
        <v xml:space="preserve"> </v>
      </c>
      <c r="I73" s="103" t="str">
        <f>IF(직접데이타입력!$M78=2,IF(직접데이타입력!$E78="8",직접데이타입력!$K78," ")," ")</f>
        <v xml:space="preserve"> </v>
      </c>
      <c r="J73" s="103" t="str">
        <f>IF(직접데이타입력!$M78=2,IF(직접데이타입력!$E78="9",직접데이타입력!$K78," ")," ")</f>
        <v xml:space="preserve"> </v>
      </c>
      <c r="K73" s="103" t="str">
        <f>IF(직접데이타입력!$M78=2,IF(직접데이타입력!$E78="10",직접데이타입력!$K78," ")," ")</f>
        <v xml:space="preserve"> </v>
      </c>
      <c r="L73" s="103" t="str">
        <f>IF(직접데이타입력!$M78=2,IF(직접데이타입력!$E78="11",직접데이타입력!$K78," ")," ")</f>
        <v xml:space="preserve"> </v>
      </c>
      <c r="M73" s="103" t="str">
        <f>IF(직접데이타입력!$M78=2,IF(직접데이타입력!$E78="12",직접데이타입력!$K78," ")," ")</f>
        <v xml:space="preserve"> </v>
      </c>
      <c r="N73" s="103" t="str">
        <f>IF(직접데이타입력!$M78=2,IF(직접데이타입력!$E78="13",직접데이타입력!$K78," ")," ")</f>
        <v xml:space="preserve"> </v>
      </c>
      <c r="O73" s="103" t="str">
        <f>IF(직접데이타입력!$M78=2,IF(직접데이타입력!$E78="14",직접데이타입력!$K78," ")," ")</f>
        <v xml:space="preserve"> </v>
      </c>
      <c r="P73" s="103" t="str">
        <f>IF(직접데이타입력!$M78=2,IF(직접데이타입력!$E78="15",직접데이타입력!$K78," ")," ")</f>
        <v xml:space="preserve"> </v>
      </c>
      <c r="Q73" s="103" t="str">
        <f>IF(직접데이타입력!$M78=2,IF(직접데이타입력!$E78="16",직접데이타입력!$K78," ")," ")</f>
        <v xml:space="preserve"> </v>
      </c>
      <c r="R73" s="103" t="str">
        <f>IF(직접데이타입력!$M78=2,IF(직접데이타입력!$E78="17",직접데이타입력!$K78," ")," ")</f>
        <v xml:space="preserve"> </v>
      </c>
      <c r="S73" s="103" t="str">
        <f>IF(직접데이타입력!$M78=2,IF(직접데이타입력!$E78="18",직접데이타입력!$K78," ")," ")</f>
        <v xml:space="preserve"> </v>
      </c>
      <c r="T73" s="103" t="str">
        <f>IF(직접데이타입력!$M78=2,IF(직접데이타입력!$E78="19",직접데이타입력!$K78," ")," ")</f>
        <v xml:space="preserve"> </v>
      </c>
    </row>
    <row r="74" spans="1:20" ht="11.25" customHeight="1">
      <c r="A74" s="103">
        <f t="shared" si="1"/>
        <v>73</v>
      </c>
      <c r="B74" s="103" t="str">
        <f>IF(직접데이타입력!$M79=2,IF(직접데이타입력!$E79="1",직접데이타입력!$K79," ")," ")</f>
        <v xml:space="preserve"> </v>
      </c>
      <c r="C74" s="103" t="str">
        <f>IF(직접데이타입력!$M79=2,IF(직접데이타입력!$E79="2",직접데이타입력!$K79," ")," ")</f>
        <v xml:space="preserve"> </v>
      </c>
      <c r="D74" s="103" t="str">
        <f>IF(직접데이타입력!$M79=2,IF(직접데이타입력!$E79="3",직접데이타입력!$K79," ")," ")</f>
        <v xml:space="preserve"> </v>
      </c>
      <c r="E74" s="103" t="str">
        <f>IF(직접데이타입력!$M79=2,IF(직접데이타입력!$E79="4",직접데이타입력!$K79," ")," ")</f>
        <v xml:space="preserve"> </v>
      </c>
      <c r="F74" s="103" t="str">
        <f>IF(직접데이타입력!$M79=2,IF(직접데이타입력!$E79="5",직접데이타입력!$K79," ")," ")</f>
        <v xml:space="preserve"> </v>
      </c>
      <c r="G74" s="103" t="str">
        <f>IF(직접데이타입력!$M79=2,IF(직접데이타입력!$E79="6",직접데이타입력!$K79," ")," ")</f>
        <v xml:space="preserve"> </v>
      </c>
      <c r="H74" s="103" t="str">
        <f>IF(직접데이타입력!$M79=2,IF(직접데이타입력!$E79="7",직접데이타입력!$K79," ")," ")</f>
        <v xml:space="preserve"> </v>
      </c>
      <c r="I74" s="103" t="str">
        <f>IF(직접데이타입력!$M79=2,IF(직접데이타입력!$E79="8",직접데이타입력!$K79," ")," ")</f>
        <v xml:space="preserve"> </v>
      </c>
      <c r="J74" s="103" t="str">
        <f>IF(직접데이타입력!$M79=2,IF(직접데이타입력!$E79="9",직접데이타입력!$K79," ")," ")</f>
        <v xml:space="preserve"> </v>
      </c>
      <c r="K74" s="103" t="str">
        <f>IF(직접데이타입력!$M79=2,IF(직접데이타입력!$E79="10",직접데이타입력!$K79," ")," ")</f>
        <v xml:space="preserve"> </v>
      </c>
      <c r="L74" s="103" t="str">
        <f>IF(직접데이타입력!$M79=2,IF(직접데이타입력!$E79="11",직접데이타입력!$K79," ")," ")</f>
        <v xml:space="preserve"> </v>
      </c>
      <c r="M74" s="103" t="str">
        <f>IF(직접데이타입력!$M79=2,IF(직접데이타입력!$E79="12",직접데이타입력!$K79," ")," ")</f>
        <v xml:space="preserve"> </v>
      </c>
      <c r="N74" s="103" t="str">
        <f>IF(직접데이타입력!$M79=2,IF(직접데이타입력!$E79="13",직접데이타입력!$K79," ")," ")</f>
        <v xml:space="preserve"> </v>
      </c>
      <c r="O74" s="103" t="str">
        <f>IF(직접데이타입력!$M79=2,IF(직접데이타입력!$E79="14",직접데이타입력!$K79," ")," ")</f>
        <v xml:space="preserve"> </v>
      </c>
      <c r="P74" s="103" t="str">
        <f>IF(직접데이타입력!$M79=2,IF(직접데이타입력!$E79="15",직접데이타입력!$K79," ")," ")</f>
        <v xml:space="preserve"> </v>
      </c>
      <c r="Q74" s="103" t="str">
        <f>IF(직접데이타입력!$M79=2,IF(직접데이타입력!$E79="16",직접데이타입력!$K79," ")," ")</f>
        <v xml:space="preserve"> </v>
      </c>
      <c r="R74" s="103" t="str">
        <f>IF(직접데이타입력!$M79=2,IF(직접데이타입력!$E79="17",직접데이타입력!$K79," ")," ")</f>
        <v xml:space="preserve"> </v>
      </c>
      <c r="S74" s="103" t="str">
        <f>IF(직접데이타입력!$M79=2,IF(직접데이타입력!$E79="18",직접데이타입력!$K79," ")," ")</f>
        <v xml:space="preserve"> </v>
      </c>
      <c r="T74" s="103" t="str">
        <f>IF(직접데이타입력!$M79=2,IF(직접데이타입력!$E79="19",직접데이타입력!$K79," ")," ")</f>
        <v xml:space="preserve"> </v>
      </c>
    </row>
    <row r="75" spans="1:20" ht="11.25" customHeight="1">
      <c r="A75" s="103">
        <f t="shared" si="1"/>
        <v>74</v>
      </c>
      <c r="B75" s="103" t="str">
        <f>IF(직접데이타입력!$M80=2,IF(직접데이타입력!$E80="1",직접데이타입력!$K80," ")," ")</f>
        <v xml:space="preserve"> </v>
      </c>
      <c r="C75" s="103" t="str">
        <f>IF(직접데이타입력!$M80=2,IF(직접데이타입력!$E80="2",직접데이타입력!$K80," ")," ")</f>
        <v xml:space="preserve"> </v>
      </c>
      <c r="D75" s="103" t="str">
        <f>IF(직접데이타입력!$M80=2,IF(직접데이타입력!$E80="3",직접데이타입력!$K80," ")," ")</f>
        <v xml:space="preserve"> </v>
      </c>
      <c r="E75" s="103" t="str">
        <f>IF(직접데이타입력!$M80=2,IF(직접데이타입력!$E80="4",직접데이타입력!$K80," ")," ")</f>
        <v xml:space="preserve"> </v>
      </c>
      <c r="F75" s="103" t="str">
        <f>IF(직접데이타입력!$M80=2,IF(직접데이타입력!$E80="5",직접데이타입력!$K80," ")," ")</f>
        <v xml:space="preserve"> </v>
      </c>
      <c r="G75" s="103" t="str">
        <f>IF(직접데이타입력!$M80=2,IF(직접데이타입력!$E80="6",직접데이타입력!$K80," ")," ")</f>
        <v xml:space="preserve"> </v>
      </c>
      <c r="H75" s="103" t="str">
        <f>IF(직접데이타입력!$M80=2,IF(직접데이타입력!$E80="7",직접데이타입력!$K80," ")," ")</f>
        <v xml:space="preserve"> </v>
      </c>
      <c r="I75" s="103" t="str">
        <f>IF(직접데이타입력!$M80=2,IF(직접데이타입력!$E80="8",직접데이타입력!$K80," ")," ")</f>
        <v xml:space="preserve"> </v>
      </c>
      <c r="J75" s="103" t="str">
        <f>IF(직접데이타입력!$M80=2,IF(직접데이타입력!$E80="9",직접데이타입력!$K80," ")," ")</f>
        <v xml:space="preserve"> </v>
      </c>
      <c r="K75" s="103" t="str">
        <f>IF(직접데이타입력!$M80=2,IF(직접데이타입력!$E80="10",직접데이타입력!$K80," ")," ")</f>
        <v xml:space="preserve"> </v>
      </c>
      <c r="L75" s="103" t="str">
        <f>IF(직접데이타입력!$M80=2,IF(직접데이타입력!$E80="11",직접데이타입력!$K80," ")," ")</f>
        <v xml:space="preserve"> </v>
      </c>
      <c r="M75" s="103" t="str">
        <f>IF(직접데이타입력!$M80=2,IF(직접데이타입력!$E80="12",직접데이타입력!$K80," ")," ")</f>
        <v xml:space="preserve"> </v>
      </c>
      <c r="N75" s="103" t="str">
        <f>IF(직접데이타입력!$M80=2,IF(직접데이타입력!$E80="13",직접데이타입력!$K80," ")," ")</f>
        <v xml:space="preserve"> </v>
      </c>
      <c r="O75" s="103" t="str">
        <f>IF(직접데이타입력!$M80=2,IF(직접데이타입력!$E80="14",직접데이타입력!$K80," ")," ")</f>
        <v xml:space="preserve"> </v>
      </c>
      <c r="P75" s="103" t="str">
        <f>IF(직접데이타입력!$M80=2,IF(직접데이타입력!$E80="15",직접데이타입력!$K80," ")," ")</f>
        <v xml:space="preserve"> </v>
      </c>
      <c r="Q75" s="103" t="str">
        <f>IF(직접데이타입력!$M80=2,IF(직접데이타입력!$E80="16",직접데이타입력!$K80," ")," ")</f>
        <v xml:space="preserve"> </v>
      </c>
      <c r="R75" s="103" t="str">
        <f>IF(직접데이타입력!$M80=2,IF(직접데이타입력!$E80="17",직접데이타입력!$K80," ")," ")</f>
        <v xml:space="preserve"> </v>
      </c>
      <c r="S75" s="103" t="str">
        <f>IF(직접데이타입력!$M80=2,IF(직접데이타입력!$E80="18",직접데이타입력!$K80," ")," ")</f>
        <v xml:space="preserve"> </v>
      </c>
      <c r="T75" s="103" t="str">
        <f>IF(직접데이타입력!$M80=2,IF(직접데이타입력!$E80="19",직접데이타입력!$K80," ")," ")</f>
        <v xml:space="preserve"> </v>
      </c>
    </row>
    <row r="76" spans="1:20" ht="11.25" customHeight="1">
      <c r="A76" s="103">
        <f t="shared" si="1"/>
        <v>75</v>
      </c>
      <c r="B76" s="103" t="str">
        <f>IF(직접데이타입력!$M81=2,IF(직접데이타입력!$E81="1",직접데이타입력!$K81," ")," ")</f>
        <v xml:space="preserve"> </v>
      </c>
      <c r="C76" s="103" t="str">
        <f>IF(직접데이타입력!$M81=2,IF(직접데이타입력!$E81="2",직접데이타입력!$K81," ")," ")</f>
        <v xml:space="preserve"> </v>
      </c>
      <c r="D76" s="103" t="str">
        <f>IF(직접데이타입력!$M81=2,IF(직접데이타입력!$E81="3",직접데이타입력!$K81," ")," ")</f>
        <v xml:space="preserve"> </v>
      </c>
      <c r="E76" s="103" t="str">
        <f>IF(직접데이타입력!$M81=2,IF(직접데이타입력!$E81="4",직접데이타입력!$K81," ")," ")</f>
        <v xml:space="preserve"> </v>
      </c>
      <c r="F76" s="103" t="str">
        <f>IF(직접데이타입력!$M81=2,IF(직접데이타입력!$E81="5",직접데이타입력!$K81," ")," ")</f>
        <v xml:space="preserve"> </v>
      </c>
      <c r="G76" s="103" t="str">
        <f>IF(직접데이타입력!$M81=2,IF(직접데이타입력!$E81="6",직접데이타입력!$K81," ")," ")</f>
        <v xml:space="preserve"> </v>
      </c>
      <c r="H76" s="103" t="str">
        <f>IF(직접데이타입력!$M81=2,IF(직접데이타입력!$E81="7",직접데이타입력!$K81," ")," ")</f>
        <v xml:space="preserve"> </v>
      </c>
      <c r="I76" s="103" t="str">
        <f>IF(직접데이타입력!$M81=2,IF(직접데이타입력!$E81="8",직접데이타입력!$K81," ")," ")</f>
        <v xml:space="preserve"> </v>
      </c>
      <c r="J76" s="103" t="str">
        <f>IF(직접데이타입력!$M81=2,IF(직접데이타입력!$E81="9",직접데이타입력!$K81," ")," ")</f>
        <v xml:space="preserve"> </v>
      </c>
      <c r="K76" s="103" t="str">
        <f>IF(직접데이타입력!$M81=2,IF(직접데이타입력!$E81="10",직접데이타입력!$K81," ")," ")</f>
        <v xml:space="preserve"> </v>
      </c>
      <c r="L76" s="103" t="str">
        <f>IF(직접데이타입력!$M81=2,IF(직접데이타입력!$E81="11",직접데이타입력!$K81," ")," ")</f>
        <v xml:space="preserve"> </v>
      </c>
      <c r="M76" s="103" t="str">
        <f>IF(직접데이타입력!$M81=2,IF(직접데이타입력!$E81="12",직접데이타입력!$K81," ")," ")</f>
        <v xml:space="preserve"> </v>
      </c>
      <c r="N76" s="103" t="str">
        <f>IF(직접데이타입력!$M81=2,IF(직접데이타입력!$E81="13",직접데이타입력!$K81," ")," ")</f>
        <v xml:space="preserve"> </v>
      </c>
      <c r="O76" s="103" t="str">
        <f>IF(직접데이타입력!$M81=2,IF(직접데이타입력!$E81="14",직접데이타입력!$K81," ")," ")</f>
        <v xml:space="preserve"> </v>
      </c>
      <c r="P76" s="103" t="str">
        <f>IF(직접데이타입력!$M81=2,IF(직접데이타입력!$E81="15",직접데이타입력!$K81," ")," ")</f>
        <v xml:space="preserve"> </v>
      </c>
      <c r="Q76" s="103" t="str">
        <f>IF(직접데이타입력!$M81=2,IF(직접데이타입력!$E81="16",직접데이타입력!$K81," ")," ")</f>
        <v xml:space="preserve"> </v>
      </c>
      <c r="R76" s="103" t="str">
        <f>IF(직접데이타입력!$M81=2,IF(직접데이타입력!$E81="17",직접데이타입력!$K81," ")," ")</f>
        <v xml:space="preserve"> </v>
      </c>
      <c r="S76" s="103" t="str">
        <f>IF(직접데이타입력!$M81=2,IF(직접데이타입력!$E81="18",직접데이타입력!$K81," ")," ")</f>
        <v xml:space="preserve"> </v>
      </c>
      <c r="T76" s="103" t="str">
        <f>IF(직접데이타입력!$M81=2,IF(직접데이타입력!$E81="19",직접데이타입력!$K81," ")," ")</f>
        <v xml:space="preserve"> </v>
      </c>
    </row>
    <row r="77" spans="1:20" ht="11.25" customHeight="1">
      <c r="A77" s="103">
        <f t="shared" si="1"/>
        <v>76</v>
      </c>
      <c r="B77" s="103" t="str">
        <f>IF(직접데이타입력!$M82=2,IF(직접데이타입력!$E82="1",직접데이타입력!$K82," ")," ")</f>
        <v xml:space="preserve"> </v>
      </c>
      <c r="C77" s="103" t="str">
        <f>IF(직접데이타입력!$M82=2,IF(직접데이타입력!$E82="2",직접데이타입력!$K82," ")," ")</f>
        <v xml:space="preserve"> </v>
      </c>
      <c r="D77" s="103" t="str">
        <f>IF(직접데이타입력!$M82=2,IF(직접데이타입력!$E82="3",직접데이타입력!$K82," ")," ")</f>
        <v xml:space="preserve"> </v>
      </c>
      <c r="E77" s="103" t="str">
        <f>IF(직접데이타입력!$M82=2,IF(직접데이타입력!$E82="4",직접데이타입력!$K82," ")," ")</f>
        <v xml:space="preserve"> </v>
      </c>
      <c r="F77" s="103" t="str">
        <f>IF(직접데이타입력!$M82=2,IF(직접데이타입력!$E82="5",직접데이타입력!$K82," ")," ")</f>
        <v xml:space="preserve"> </v>
      </c>
      <c r="G77" s="103" t="str">
        <f>IF(직접데이타입력!$M82=2,IF(직접데이타입력!$E82="6",직접데이타입력!$K82," ")," ")</f>
        <v xml:space="preserve"> </v>
      </c>
      <c r="H77" s="103" t="str">
        <f>IF(직접데이타입력!$M82=2,IF(직접데이타입력!$E82="7",직접데이타입력!$K82," ")," ")</f>
        <v xml:space="preserve"> </v>
      </c>
      <c r="I77" s="103" t="str">
        <f>IF(직접데이타입력!$M82=2,IF(직접데이타입력!$E82="8",직접데이타입력!$K82," ")," ")</f>
        <v xml:space="preserve"> </v>
      </c>
      <c r="J77" s="103" t="str">
        <f>IF(직접데이타입력!$M82=2,IF(직접데이타입력!$E82="9",직접데이타입력!$K82," ")," ")</f>
        <v xml:space="preserve"> </v>
      </c>
      <c r="K77" s="103" t="str">
        <f>IF(직접데이타입력!$M82=2,IF(직접데이타입력!$E82="10",직접데이타입력!$K82," ")," ")</f>
        <v xml:space="preserve"> </v>
      </c>
      <c r="L77" s="103" t="str">
        <f>IF(직접데이타입력!$M82=2,IF(직접데이타입력!$E82="11",직접데이타입력!$K82," ")," ")</f>
        <v xml:space="preserve"> </v>
      </c>
      <c r="M77" s="103" t="str">
        <f>IF(직접데이타입력!$M82=2,IF(직접데이타입력!$E82="12",직접데이타입력!$K82," ")," ")</f>
        <v xml:space="preserve"> </v>
      </c>
      <c r="N77" s="103" t="str">
        <f>IF(직접데이타입력!$M82=2,IF(직접데이타입력!$E82="13",직접데이타입력!$K82," ")," ")</f>
        <v xml:space="preserve"> </v>
      </c>
      <c r="O77" s="103" t="str">
        <f>IF(직접데이타입력!$M82=2,IF(직접데이타입력!$E82="14",직접데이타입력!$K82," ")," ")</f>
        <v xml:space="preserve"> </v>
      </c>
      <c r="P77" s="103" t="str">
        <f>IF(직접데이타입력!$M82=2,IF(직접데이타입력!$E82="15",직접데이타입력!$K82," ")," ")</f>
        <v xml:space="preserve"> </v>
      </c>
      <c r="Q77" s="103" t="str">
        <f>IF(직접데이타입력!$M82=2,IF(직접데이타입력!$E82="16",직접데이타입력!$K82," ")," ")</f>
        <v xml:space="preserve"> </v>
      </c>
      <c r="R77" s="103" t="str">
        <f>IF(직접데이타입력!$M82=2,IF(직접데이타입력!$E82="17",직접데이타입력!$K82," ")," ")</f>
        <v xml:space="preserve"> </v>
      </c>
      <c r="S77" s="103" t="str">
        <f>IF(직접데이타입력!$M82=2,IF(직접데이타입력!$E82="18",직접데이타입력!$K82," ")," ")</f>
        <v xml:space="preserve"> </v>
      </c>
      <c r="T77" s="103" t="str">
        <f>IF(직접데이타입력!$M82=2,IF(직접데이타입력!$E82="19",직접데이타입력!$K82," ")," ")</f>
        <v xml:space="preserve"> </v>
      </c>
    </row>
    <row r="78" spans="1:20" ht="11.25" customHeight="1">
      <c r="A78" s="103">
        <f t="shared" si="1"/>
        <v>77</v>
      </c>
      <c r="B78" s="103" t="str">
        <f>IF(직접데이타입력!$M83=2,IF(직접데이타입력!$E83="1",직접데이타입력!$K83," ")," ")</f>
        <v xml:space="preserve"> </v>
      </c>
      <c r="C78" s="103" t="str">
        <f>IF(직접데이타입력!$M83=2,IF(직접데이타입력!$E83="2",직접데이타입력!$K83," ")," ")</f>
        <v xml:space="preserve"> </v>
      </c>
      <c r="D78" s="103" t="str">
        <f>IF(직접데이타입력!$M83=2,IF(직접데이타입력!$E83="3",직접데이타입력!$K83," ")," ")</f>
        <v xml:space="preserve"> </v>
      </c>
      <c r="E78" s="103" t="str">
        <f>IF(직접데이타입력!$M83=2,IF(직접데이타입력!$E83="4",직접데이타입력!$K83," ")," ")</f>
        <v xml:space="preserve"> </v>
      </c>
      <c r="F78" s="103" t="str">
        <f>IF(직접데이타입력!$M83=2,IF(직접데이타입력!$E83="5",직접데이타입력!$K83," ")," ")</f>
        <v xml:space="preserve"> </v>
      </c>
      <c r="G78" s="103" t="str">
        <f>IF(직접데이타입력!$M83=2,IF(직접데이타입력!$E83="6",직접데이타입력!$K83," ")," ")</f>
        <v xml:space="preserve"> </v>
      </c>
      <c r="H78" s="103" t="str">
        <f>IF(직접데이타입력!$M83=2,IF(직접데이타입력!$E83="7",직접데이타입력!$K83," ")," ")</f>
        <v xml:space="preserve"> </v>
      </c>
      <c r="I78" s="103" t="str">
        <f>IF(직접데이타입력!$M83=2,IF(직접데이타입력!$E83="8",직접데이타입력!$K83," ")," ")</f>
        <v xml:space="preserve"> </v>
      </c>
      <c r="J78" s="103" t="str">
        <f>IF(직접데이타입력!$M83=2,IF(직접데이타입력!$E83="9",직접데이타입력!$K83," ")," ")</f>
        <v xml:space="preserve"> </v>
      </c>
      <c r="K78" s="103" t="str">
        <f>IF(직접데이타입력!$M83=2,IF(직접데이타입력!$E83="10",직접데이타입력!$K83," ")," ")</f>
        <v xml:space="preserve"> </v>
      </c>
      <c r="L78" s="103" t="str">
        <f>IF(직접데이타입력!$M83=2,IF(직접데이타입력!$E83="11",직접데이타입력!$K83," ")," ")</f>
        <v xml:space="preserve"> </v>
      </c>
      <c r="M78" s="103" t="str">
        <f>IF(직접데이타입력!$M83=2,IF(직접데이타입력!$E83="12",직접데이타입력!$K83," ")," ")</f>
        <v xml:space="preserve"> </v>
      </c>
      <c r="N78" s="103" t="str">
        <f>IF(직접데이타입력!$M83=2,IF(직접데이타입력!$E83="13",직접데이타입력!$K83," ")," ")</f>
        <v xml:space="preserve"> </v>
      </c>
      <c r="O78" s="103" t="str">
        <f>IF(직접데이타입력!$M83=2,IF(직접데이타입력!$E83="14",직접데이타입력!$K83," ")," ")</f>
        <v xml:space="preserve"> </v>
      </c>
      <c r="P78" s="103" t="str">
        <f>IF(직접데이타입력!$M83=2,IF(직접데이타입력!$E83="15",직접데이타입력!$K83," ")," ")</f>
        <v xml:space="preserve"> </v>
      </c>
      <c r="Q78" s="103" t="str">
        <f>IF(직접데이타입력!$M83=2,IF(직접데이타입력!$E83="16",직접데이타입력!$K83," ")," ")</f>
        <v xml:space="preserve"> </v>
      </c>
      <c r="R78" s="103" t="str">
        <f>IF(직접데이타입력!$M83=2,IF(직접데이타입력!$E83="17",직접데이타입력!$K83," ")," ")</f>
        <v xml:space="preserve"> </v>
      </c>
      <c r="S78" s="103" t="str">
        <f>IF(직접데이타입력!$M83=2,IF(직접데이타입력!$E83="18",직접데이타입력!$K83," ")," ")</f>
        <v xml:space="preserve"> </v>
      </c>
      <c r="T78" s="103" t="str">
        <f>IF(직접데이타입력!$M83=2,IF(직접데이타입력!$E83="19",직접데이타입력!$K83," ")," ")</f>
        <v xml:space="preserve"> </v>
      </c>
    </row>
    <row r="79" spans="1:20" ht="11.25" customHeight="1">
      <c r="A79" s="103">
        <f t="shared" si="1"/>
        <v>78</v>
      </c>
      <c r="B79" s="103" t="str">
        <f>IF(직접데이타입력!$M84=2,IF(직접데이타입력!$E84="1",직접데이타입력!$K84," ")," ")</f>
        <v xml:space="preserve"> </v>
      </c>
      <c r="C79" s="103" t="str">
        <f>IF(직접데이타입력!$M84=2,IF(직접데이타입력!$E84="2",직접데이타입력!$K84," ")," ")</f>
        <v xml:space="preserve"> </v>
      </c>
      <c r="D79" s="103" t="str">
        <f>IF(직접데이타입력!$M84=2,IF(직접데이타입력!$E84="3",직접데이타입력!$K84," ")," ")</f>
        <v xml:space="preserve"> </v>
      </c>
      <c r="E79" s="103" t="str">
        <f>IF(직접데이타입력!$M84=2,IF(직접데이타입력!$E84="4",직접데이타입력!$K84," ")," ")</f>
        <v xml:space="preserve"> </v>
      </c>
      <c r="F79" s="103" t="str">
        <f>IF(직접데이타입력!$M84=2,IF(직접데이타입력!$E84="5",직접데이타입력!$K84," ")," ")</f>
        <v xml:space="preserve"> </v>
      </c>
      <c r="G79" s="103" t="str">
        <f>IF(직접데이타입력!$M84=2,IF(직접데이타입력!$E84="6",직접데이타입력!$K84," ")," ")</f>
        <v xml:space="preserve"> </v>
      </c>
      <c r="H79" s="103" t="str">
        <f>IF(직접데이타입력!$M84=2,IF(직접데이타입력!$E84="7",직접데이타입력!$K84," ")," ")</f>
        <v xml:space="preserve"> </v>
      </c>
      <c r="I79" s="103" t="str">
        <f>IF(직접데이타입력!$M84=2,IF(직접데이타입력!$E84="8",직접데이타입력!$K84," ")," ")</f>
        <v xml:space="preserve"> </v>
      </c>
      <c r="J79" s="103" t="str">
        <f>IF(직접데이타입력!$M84=2,IF(직접데이타입력!$E84="9",직접데이타입력!$K84," ")," ")</f>
        <v xml:space="preserve"> </v>
      </c>
      <c r="K79" s="103" t="str">
        <f>IF(직접데이타입력!$M84=2,IF(직접데이타입력!$E84="10",직접데이타입력!$K84," ")," ")</f>
        <v xml:space="preserve"> </v>
      </c>
      <c r="L79" s="103" t="str">
        <f>IF(직접데이타입력!$M84=2,IF(직접데이타입력!$E84="11",직접데이타입력!$K84," ")," ")</f>
        <v xml:space="preserve"> </v>
      </c>
      <c r="M79" s="103" t="str">
        <f>IF(직접데이타입력!$M84=2,IF(직접데이타입력!$E84="12",직접데이타입력!$K84," ")," ")</f>
        <v xml:space="preserve"> </v>
      </c>
      <c r="N79" s="103" t="str">
        <f>IF(직접데이타입력!$M84=2,IF(직접데이타입력!$E84="13",직접데이타입력!$K84," ")," ")</f>
        <v xml:space="preserve"> </v>
      </c>
      <c r="O79" s="103" t="str">
        <f>IF(직접데이타입력!$M84=2,IF(직접데이타입력!$E84="14",직접데이타입력!$K84," ")," ")</f>
        <v xml:space="preserve"> </v>
      </c>
      <c r="P79" s="103" t="str">
        <f>IF(직접데이타입력!$M84=2,IF(직접데이타입력!$E84="15",직접데이타입력!$K84," ")," ")</f>
        <v xml:space="preserve"> </v>
      </c>
      <c r="Q79" s="103" t="str">
        <f>IF(직접데이타입력!$M84=2,IF(직접데이타입력!$E84="16",직접데이타입력!$K84," ")," ")</f>
        <v xml:space="preserve"> </v>
      </c>
      <c r="R79" s="103" t="str">
        <f>IF(직접데이타입력!$M84=2,IF(직접데이타입력!$E84="17",직접데이타입력!$K84," ")," ")</f>
        <v xml:space="preserve"> </v>
      </c>
      <c r="S79" s="103" t="str">
        <f>IF(직접데이타입력!$M84=2,IF(직접데이타입력!$E84="18",직접데이타입력!$K84," ")," ")</f>
        <v xml:space="preserve"> </v>
      </c>
      <c r="T79" s="103" t="str">
        <f>IF(직접데이타입력!$M84=2,IF(직접데이타입력!$E84="19",직접데이타입력!$K84," ")," ")</f>
        <v xml:space="preserve"> </v>
      </c>
    </row>
    <row r="80" spans="1:20" ht="11.25" customHeight="1">
      <c r="A80" s="103">
        <f t="shared" si="1"/>
        <v>79</v>
      </c>
      <c r="B80" s="103" t="str">
        <f>IF(직접데이타입력!$M85=2,IF(직접데이타입력!$E85="1",직접데이타입력!$K85," ")," ")</f>
        <v xml:space="preserve"> </v>
      </c>
      <c r="C80" s="103" t="str">
        <f>IF(직접데이타입력!$M85=2,IF(직접데이타입력!$E85="2",직접데이타입력!$K85," ")," ")</f>
        <v xml:space="preserve"> </v>
      </c>
      <c r="D80" s="103" t="str">
        <f>IF(직접데이타입력!$M85=2,IF(직접데이타입력!$E85="3",직접데이타입력!$K85," ")," ")</f>
        <v xml:space="preserve"> </v>
      </c>
      <c r="E80" s="103" t="str">
        <f>IF(직접데이타입력!$M85=2,IF(직접데이타입력!$E85="4",직접데이타입력!$K85," ")," ")</f>
        <v xml:space="preserve"> </v>
      </c>
      <c r="F80" s="103" t="str">
        <f>IF(직접데이타입력!$M85=2,IF(직접데이타입력!$E85="5",직접데이타입력!$K85," ")," ")</f>
        <v xml:space="preserve"> </v>
      </c>
      <c r="G80" s="103" t="str">
        <f>IF(직접데이타입력!$M85=2,IF(직접데이타입력!$E85="6",직접데이타입력!$K85," ")," ")</f>
        <v xml:space="preserve"> </v>
      </c>
      <c r="H80" s="103" t="str">
        <f>IF(직접데이타입력!$M85=2,IF(직접데이타입력!$E85="7",직접데이타입력!$K85," ")," ")</f>
        <v xml:space="preserve"> </v>
      </c>
      <c r="I80" s="103" t="str">
        <f>IF(직접데이타입력!$M85=2,IF(직접데이타입력!$E85="8",직접데이타입력!$K85," ")," ")</f>
        <v xml:space="preserve"> </v>
      </c>
      <c r="J80" s="103" t="str">
        <f>IF(직접데이타입력!$M85=2,IF(직접데이타입력!$E85="9",직접데이타입력!$K85," ")," ")</f>
        <v xml:space="preserve"> </v>
      </c>
      <c r="K80" s="103" t="str">
        <f>IF(직접데이타입력!$M85=2,IF(직접데이타입력!$E85="10",직접데이타입력!$K85," ")," ")</f>
        <v xml:space="preserve"> </v>
      </c>
      <c r="L80" s="103" t="str">
        <f>IF(직접데이타입력!$M85=2,IF(직접데이타입력!$E85="11",직접데이타입력!$K85," ")," ")</f>
        <v xml:space="preserve"> </v>
      </c>
      <c r="M80" s="103" t="str">
        <f>IF(직접데이타입력!$M85=2,IF(직접데이타입력!$E85="12",직접데이타입력!$K85," ")," ")</f>
        <v xml:space="preserve"> </v>
      </c>
      <c r="N80" s="103" t="str">
        <f>IF(직접데이타입력!$M85=2,IF(직접데이타입력!$E85="13",직접데이타입력!$K85," ")," ")</f>
        <v xml:space="preserve"> </v>
      </c>
      <c r="O80" s="103" t="str">
        <f>IF(직접데이타입력!$M85=2,IF(직접데이타입력!$E85="14",직접데이타입력!$K85," ")," ")</f>
        <v xml:space="preserve"> </v>
      </c>
      <c r="P80" s="103" t="str">
        <f>IF(직접데이타입력!$M85=2,IF(직접데이타입력!$E85="15",직접데이타입력!$K85," ")," ")</f>
        <v xml:space="preserve"> </v>
      </c>
      <c r="Q80" s="103" t="str">
        <f>IF(직접데이타입력!$M85=2,IF(직접데이타입력!$E85="16",직접데이타입력!$K85," ")," ")</f>
        <v xml:space="preserve"> </v>
      </c>
      <c r="R80" s="103" t="str">
        <f>IF(직접데이타입력!$M85=2,IF(직접데이타입력!$E85="17",직접데이타입력!$K85," ")," ")</f>
        <v xml:space="preserve"> </v>
      </c>
      <c r="S80" s="103" t="str">
        <f>IF(직접데이타입력!$M85=2,IF(직접데이타입력!$E85="18",직접데이타입력!$K85," ")," ")</f>
        <v xml:space="preserve"> </v>
      </c>
      <c r="T80" s="103" t="str">
        <f>IF(직접데이타입력!$M85=2,IF(직접데이타입력!$E85="19",직접데이타입력!$K85," ")," ")</f>
        <v xml:space="preserve"> </v>
      </c>
    </row>
    <row r="81" spans="1:20" ht="11.25" customHeight="1">
      <c r="A81" s="103">
        <f t="shared" si="1"/>
        <v>80</v>
      </c>
      <c r="B81" s="103" t="str">
        <f>IF(직접데이타입력!$M86=2,IF(직접데이타입력!$E86="1",직접데이타입력!$K86," ")," ")</f>
        <v xml:space="preserve"> </v>
      </c>
      <c r="C81" s="103" t="str">
        <f>IF(직접데이타입력!$M86=2,IF(직접데이타입력!$E86="2",직접데이타입력!$K86," ")," ")</f>
        <v xml:space="preserve"> </v>
      </c>
      <c r="D81" s="103" t="str">
        <f>IF(직접데이타입력!$M86=2,IF(직접데이타입력!$E86="3",직접데이타입력!$K86," ")," ")</f>
        <v xml:space="preserve"> </v>
      </c>
      <c r="E81" s="103" t="str">
        <f>IF(직접데이타입력!$M86=2,IF(직접데이타입력!$E86="4",직접데이타입력!$K86," ")," ")</f>
        <v xml:space="preserve"> </v>
      </c>
      <c r="F81" s="103" t="str">
        <f>IF(직접데이타입력!$M86=2,IF(직접데이타입력!$E86="5",직접데이타입력!$K86," ")," ")</f>
        <v xml:space="preserve"> </v>
      </c>
      <c r="G81" s="103" t="str">
        <f>IF(직접데이타입력!$M86=2,IF(직접데이타입력!$E86="6",직접데이타입력!$K86," ")," ")</f>
        <v xml:space="preserve"> </v>
      </c>
      <c r="H81" s="103" t="str">
        <f>IF(직접데이타입력!$M86=2,IF(직접데이타입력!$E86="7",직접데이타입력!$K86," ")," ")</f>
        <v xml:space="preserve"> </v>
      </c>
      <c r="I81" s="103" t="str">
        <f>IF(직접데이타입력!$M86=2,IF(직접데이타입력!$E86="8",직접데이타입력!$K86," ")," ")</f>
        <v xml:space="preserve"> </v>
      </c>
      <c r="J81" s="103" t="str">
        <f>IF(직접데이타입력!$M86=2,IF(직접데이타입력!$E86="9",직접데이타입력!$K86," ")," ")</f>
        <v xml:space="preserve"> </v>
      </c>
      <c r="K81" s="103" t="str">
        <f>IF(직접데이타입력!$M86=2,IF(직접데이타입력!$E86="10",직접데이타입력!$K86," ")," ")</f>
        <v xml:space="preserve"> </v>
      </c>
      <c r="L81" s="103" t="str">
        <f>IF(직접데이타입력!$M86=2,IF(직접데이타입력!$E86="11",직접데이타입력!$K86," ")," ")</f>
        <v xml:space="preserve"> </v>
      </c>
      <c r="M81" s="103" t="str">
        <f>IF(직접데이타입력!$M86=2,IF(직접데이타입력!$E86="12",직접데이타입력!$K86," ")," ")</f>
        <v xml:space="preserve"> </v>
      </c>
      <c r="N81" s="103" t="str">
        <f>IF(직접데이타입력!$M86=2,IF(직접데이타입력!$E86="13",직접데이타입력!$K86," ")," ")</f>
        <v xml:space="preserve"> </v>
      </c>
      <c r="O81" s="103" t="str">
        <f>IF(직접데이타입력!$M86=2,IF(직접데이타입력!$E86="14",직접데이타입력!$K86," ")," ")</f>
        <v xml:space="preserve"> </v>
      </c>
      <c r="P81" s="103" t="str">
        <f>IF(직접데이타입력!$M86=2,IF(직접데이타입력!$E86="15",직접데이타입력!$K86," ")," ")</f>
        <v xml:space="preserve"> </v>
      </c>
      <c r="Q81" s="103" t="str">
        <f>IF(직접데이타입력!$M86=2,IF(직접데이타입력!$E86="16",직접데이타입력!$K86," ")," ")</f>
        <v xml:space="preserve"> </v>
      </c>
      <c r="R81" s="103" t="str">
        <f>IF(직접데이타입력!$M86=2,IF(직접데이타입력!$E86="17",직접데이타입력!$K86," ")," ")</f>
        <v xml:space="preserve"> </v>
      </c>
      <c r="S81" s="103" t="str">
        <f>IF(직접데이타입력!$M86=2,IF(직접데이타입력!$E86="18",직접데이타입력!$K86," ")," ")</f>
        <v xml:space="preserve"> </v>
      </c>
      <c r="T81" s="103" t="str">
        <f>IF(직접데이타입력!$M86=2,IF(직접데이타입력!$E86="19",직접데이타입력!$K86," ")," ")</f>
        <v xml:space="preserve"> </v>
      </c>
    </row>
    <row r="82" spans="1:20" ht="11.25" customHeight="1">
      <c r="A82" s="103">
        <f t="shared" si="1"/>
        <v>81</v>
      </c>
      <c r="B82" s="103" t="str">
        <f>IF(직접데이타입력!$M87=2,IF(직접데이타입력!$E87="1",직접데이타입력!$K87," ")," ")</f>
        <v xml:space="preserve"> </v>
      </c>
      <c r="C82" s="103" t="str">
        <f>IF(직접데이타입력!$M87=2,IF(직접데이타입력!$E87="2",직접데이타입력!$K87," ")," ")</f>
        <v xml:space="preserve"> </v>
      </c>
      <c r="D82" s="103" t="str">
        <f>IF(직접데이타입력!$M87=2,IF(직접데이타입력!$E87="3",직접데이타입력!$K87," ")," ")</f>
        <v xml:space="preserve"> </v>
      </c>
      <c r="E82" s="103" t="str">
        <f>IF(직접데이타입력!$M87=2,IF(직접데이타입력!$E87="4",직접데이타입력!$K87," ")," ")</f>
        <v xml:space="preserve"> </v>
      </c>
      <c r="F82" s="103" t="str">
        <f>IF(직접데이타입력!$M87=2,IF(직접데이타입력!$E87="5",직접데이타입력!$K87," ")," ")</f>
        <v xml:space="preserve"> </v>
      </c>
      <c r="G82" s="103" t="str">
        <f>IF(직접데이타입력!$M87=2,IF(직접데이타입력!$E87="6",직접데이타입력!$K87," ")," ")</f>
        <v xml:space="preserve"> </v>
      </c>
      <c r="H82" s="103" t="str">
        <f>IF(직접데이타입력!$M87=2,IF(직접데이타입력!$E87="7",직접데이타입력!$K87," ")," ")</f>
        <v xml:space="preserve"> </v>
      </c>
      <c r="I82" s="103" t="str">
        <f>IF(직접데이타입력!$M87=2,IF(직접데이타입력!$E87="8",직접데이타입력!$K87," ")," ")</f>
        <v xml:space="preserve"> </v>
      </c>
      <c r="J82" s="103" t="str">
        <f>IF(직접데이타입력!$M87=2,IF(직접데이타입력!$E87="9",직접데이타입력!$K87," ")," ")</f>
        <v xml:space="preserve"> </v>
      </c>
      <c r="K82" s="103" t="str">
        <f>IF(직접데이타입력!$M87=2,IF(직접데이타입력!$E87="10",직접데이타입력!$K87," ")," ")</f>
        <v xml:space="preserve"> </v>
      </c>
      <c r="L82" s="103" t="str">
        <f>IF(직접데이타입력!$M87=2,IF(직접데이타입력!$E87="11",직접데이타입력!$K87," ")," ")</f>
        <v xml:space="preserve"> </v>
      </c>
      <c r="M82" s="103" t="str">
        <f>IF(직접데이타입력!$M87=2,IF(직접데이타입력!$E87="12",직접데이타입력!$K87," ")," ")</f>
        <v xml:space="preserve"> </v>
      </c>
      <c r="N82" s="103" t="str">
        <f>IF(직접데이타입력!$M87=2,IF(직접데이타입력!$E87="13",직접데이타입력!$K87," ")," ")</f>
        <v xml:space="preserve"> </v>
      </c>
      <c r="O82" s="103" t="str">
        <f>IF(직접데이타입력!$M87=2,IF(직접데이타입력!$E87="14",직접데이타입력!$K87," ")," ")</f>
        <v xml:space="preserve"> </v>
      </c>
      <c r="P82" s="103" t="str">
        <f>IF(직접데이타입력!$M87=2,IF(직접데이타입력!$E87="15",직접데이타입력!$K87," ")," ")</f>
        <v xml:space="preserve"> </v>
      </c>
      <c r="Q82" s="103" t="str">
        <f>IF(직접데이타입력!$M87=2,IF(직접데이타입력!$E87="16",직접데이타입력!$K87," ")," ")</f>
        <v xml:space="preserve"> </v>
      </c>
      <c r="R82" s="103" t="str">
        <f>IF(직접데이타입력!$M87=2,IF(직접데이타입력!$E87="17",직접데이타입력!$K87," ")," ")</f>
        <v xml:space="preserve"> </v>
      </c>
      <c r="S82" s="103" t="str">
        <f>IF(직접데이타입력!$M87=2,IF(직접데이타입력!$E87="18",직접데이타입력!$K87," ")," ")</f>
        <v xml:space="preserve"> </v>
      </c>
      <c r="T82" s="103" t="str">
        <f>IF(직접데이타입력!$M87=2,IF(직접데이타입력!$E87="19",직접데이타입력!$K87," ")," ")</f>
        <v xml:space="preserve"> </v>
      </c>
    </row>
    <row r="83" spans="1:20" ht="11.25" customHeight="1">
      <c r="A83" s="103">
        <f t="shared" si="1"/>
        <v>82</v>
      </c>
      <c r="B83" s="103" t="str">
        <f>IF(직접데이타입력!$M88=2,IF(직접데이타입력!$E88="1",직접데이타입력!$K88," ")," ")</f>
        <v xml:space="preserve"> </v>
      </c>
      <c r="C83" s="103" t="str">
        <f>IF(직접데이타입력!$M88=2,IF(직접데이타입력!$E88="2",직접데이타입력!$K88," ")," ")</f>
        <v xml:space="preserve"> </v>
      </c>
      <c r="D83" s="103" t="str">
        <f>IF(직접데이타입력!$M88=2,IF(직접데이타입력!$E88="3",직접데이타입력!$K88," ")," ")</f>
        <v xml:space="preserve"> </v>
      </c>
      <c r="E83" s="103" t="str">
        <f>IF(직접데이타입력!$M88=2,IF(직접데이타입력!$E88="4",직접데이타입력!$K88," ")," ")</f>
        <v xml:space="preserve"> </v>
      </c>
      <c r="F83" s="103" t="str">
        <f>IF(직접데이타입력!$M88=2,IF(직접데이타입력!$E88="5",직접데이타입력!$K88," ")," ")</f>
        <v xml:space="preserve"> </v>
      </c>
      <c r="G83" s="103" t="str">
        <f>IF(직접데이타입력!$M88=2,IF(직접데이타입력!$E88="6",직접데이타입력!$K88," ")," ")</f>
        <v xml:space="preserve"> </v>
      </c>
      <c r="H83" s="103" t="str">
        <f>IF(직접데이타입력!$M88=2,IF(직접데이타입력!$E88="7",직접데이타입력!$K88," ")," ")</f>
        <v xml:space="preserve"> </v>
      </c>
      <c r="I83" s="103" t="str">
        <f>IF(직접데이타입력!$M88=2,IF(직접데이타입력!$E88="8",직접데이타입력!$K88," ")," ")</f>
        <v xml:space="preserve"> </v>
      </c>
      <c r="J83" s="103" t="str">
        <f>IF(직접데이타입력!$M88=2,IF(직접데이타입력!$E88="9",직접데이타입력!$K88," ")," ")</f>
        <v xml:space="preserve"> </v>
      </c>
      <c r="K83" s="103" t="str">
        <f>IF(직접데이타입력!$M88=2,IF(직접데이타입력!$E88="10",직접데이타입력!$K88," ")," ")</f>
        <v xml:space="preserve"> </v>
      </c>
      <c r="L83" s="103" t="str">
        <f>IF(직접데이타입력!$M88=2,IF(직접데이타입력!$E88="11",직접데이타입력!$K88," ")," ")</f>
        <v xml:space="preserve"> </v>
      </c>
      <c r="M83" s="103" t="str">
        <f>IF(직접데이타입력!$M88=2,IF(직접데이타입력!$E88="12",직접데이타입력!$K88," ")," ")</f>
        <v xml:space="preserve"> </v>
      </c>
      <c r="N83" s="103" t="str">
        <f>IF(직접데이타입력!$M88=2,IF(직접데이타입력!$E88="13",직접데이타입력!$K88," ")," ")</f>
        <v xml:space="preserve"> </v>
      </c>
      <c r="O83" s="103" t="str">
        <f>IF(직접데이타입력!$M88=2,IF(직접데이타입력!$E88="14",직접데이타입력!$K88," ")," ")</f>
        <v xml:space="preserve"> </v>
      </c>
      <c r="P83" s="103" t="str">
        <f>IF(직접데이타입력!$M88=2,IF(직접데이타입력!$E88="15",직접데이타입력!$K88," ")," ")</f>
        <v xml:space="preserve"> </v>
      </c>
      <c r="Q83" s="103" t="str">
        <f>IF(직접데이타입력!$M88=2,IF(직접데이타입력!$E88="16",직접데이타입력!$K88," ")," ")</f>
        <v xml:space="preserve"> </v>
      </c>
      <c r="R83" s="103" t="str">
        <f>IF(직접데이타입력!$M88=2,IF(직접데이타입력!$E88="17",직접데이타입력!$K88," ")," ")</f>
        <v xml:space="preserve"> </v>
      </c>
      <c r="S83" s="103" t="str">
        <f>IF(직접데이타입력!$M88=2,IF(직접데이타입력!$E88="18",직접데이타입력!$K88," ")," ")</f>
        <v xml:space="preserve"> </v>
      </c>
      <c r="T83" s="103" t="str">
        <f>IF(직접데이타입력!$M88=2,IF(직접데이타입력!$E88="19",직접데이타입력!$K88," ")," ")</f>
        <v xml:space="preserve"> </v>
      </c>
    </row>
    <row r="84" spans="1:20" ht="11.25" customHeight="1">
      <c r="A84" s="103">
        <f t="shared" si="1"/>
        <v>83</v>
      </c>
      <c r="B84" s="103" t="str">
        <f>IF(직접데이타입력!$M89=2,IF(직접데이타입력!$E89="1",직접데이타입력!$K89," ")," ")</f>
        <v xml:space="preserve"> </v>
      </c>
      <c r="C84" s="103" t="str">
        <f>IF(직접데이타입력!$M89=2,IF(직접데이타입력!$E89="2",직접데이타입력!$K89," ")," ")</f>
        <v xml:space="preserve"> </v>
      </c>
      <c r="D84" s="103" t="str">
        <f>IF(직접데이타입력!$M89=2,IF(직접데이타입력!$E89="3",직접데이타입력!$K89," ")," ")</f>
        <v xml:space="preserve"> </v>
      </c>
      <c r="E84" s="103" t="str">
        <f>IF(직접데이타입력!$M89=2,IF(직접데이타입력!$E89="4",직접데이타입력!$K89," ")," ")</f>
        <v xml:space="preserve"> </v>
      </c>
      <c r="F84" s="103" t="str">
        <f>IF(직접데이타입력!$M89=2,IF(직접데이타입력!$E89="5",직접데이타입력!$K89," ")," ")</f>
        <v xml:space="preserve"> </v>
      </c>
      <c r="G84" s="103" t="str">
        <f>IF(직접데이타입력!$M89=2,IF(직접데이타입력!$E89="6",직접데이타입력!$K89," ")," ")</f>
        <v xml:space="preserve"> </v>
      </c>
      <c r="H84" s="103" t="str">
        <f>IF(직접데이타입력!$M89=2,IF(직접데이타입력!$E89="7",직접데이타입력!$K89," ")," ")</f>
        <v xml:space="preserve"> </v>
      </c>
      <c r="I84" s="103" t="str">
        <f>IF(직접데이타입력!$M89=2,IF(직접데이타입력!$E89="8",직접데이타입력!$K89," ")," ")</f>
        <v xml:space="preserve"> </v>
      </c>
      <c r="J84" s="103" t="str">
        <f>IF(직접데이타입력!$M89=2,IF(직접데이타입력!$E89="9",직접데이타입력!$K89," ")," ")</f>
        <v xml:space="preserve"> </v>
      </c>
      <c r="K84" s="103" t="str">
        <f>IF(직접데이타입력!$M89=2,IF(직접데이타입력!$E89="10",직접데이타입력!$K89," ")," ")</f>
        <v xml:space="preserve"> </v>
      </c>
      <c r="L84" s="103" t="str">
        <f>IF(직접데이타입력!$M89=2,IF(직접데이타입력!$E89="11",직접데이타입력!$K89," ")," ")</f>
        <v xml:space="preserve"> </v>
      </c>
      <c r="M84" s="103" t="str">
        <f>IF(직접데이타입력!$M89=2,IF(직접데이타입력!$E89="12",직접데이타입력!$K89," ")," ")</f>
        <v xml:space="preserve"> </v>
      </c>
      <c r="N84" s="103" t="str">
        <f>IF(직접데이타입력!$M89=2,IF(직접데이타입력!$E89="13",직접데이타입력!$K89," ")," ")</f>
        <v xml:space="preserve"> </v>
      </c>
      <c r="O84" s="103" t="str">
        <f>IF(직접데이타입력!$M89=2,IF(직접데이타입력!$E89="14",직접데이타입력!$K89," ")," ")</f>
        <v xml:space="preserve"> </v>
      </c>
      <c r="P84" s="103" t="str">
        <f>IF(직접데이타입력!$M89=2,IF(직접데이타입력!$E89="15",직접데이타입력!$K89," ")," ")</f>
        <v xml:space="preserve"> </v>
      </c>
      <c r="Q84" s="103" t="str">
        <f>IF(직접데이타입력!$M89=2,IF(직접데이타입력!$E89="16",직접데이타입력!$K89," ")," ")</f>
        <v xml:space="preserve"> </v>
      </c>
      <c r="R84" s="103" t="str">
        <f>IF(직접데이타입력!$M89=2,IF(직접데이타입력!$E89="17",직접데이타입력!$K89," ")," ")</f>
        <v xml:space="preserve"> </v>
      </c>
      <c r="S84" s="103" t="str">
        <f>IF(직접데이타입력!$M89=2,IF(직접데이타입력!$E89="18",직접데이타입력!$K89," ")," ")</f>
        <v xml:space="preserve"> </v>
      </c>
      <c r="T84" s="103" t="str">
        <f>IF(직접데이타입력!$M89=2,IF(직접데이타입력!$E89="19",직접데이타입력!$K89," ")," ")</f>
        <v xml:space="preserve"> </v>
      </c>
    </row>
    <row r="85" spans="1:20" ht="11.25" customHeight="1">
      <c r="A85" s="103">
        <f t="shared" si="1"/>
        <v>84</v>
      </c>
      <c r="B85" s="103" t="str">
        <f>IF(직접데이타입력!$M90=2,IF(직접데이타입력!$E90="1",직접데이타입력!$K90," ")," ")</f>
        <v xml:space="preserve"> </v>
      </c>
      <c r="C85" s="103" t="str">
        <f>IF(직접데이타입력!$M90=2,IF(직접데이타입력!$E90="2",직접데이타입력!$K90," ")," ")</f>
        <v xml:space="preserve"> </v>
      </c>
      <c r="D85" s="103" t="str">
        <f>IF(직접데이타입력!$M90=2,IF(직접데이타입력!$E90="3",직접데이타입력!$K90," ")," ")</f>
        <v xml:space="preserve"> </v>
      </c>
      <c r="E85" s="103" t="str">
        <f>IF(직접데이타입력!$M90=2,IF(직접데이타입력!$E90="4",직접데이타입력!$K90," ")," ")</f>
        <v xml:space="preserve"> </v>
      </c>
      <c r="F85" s="103" t="str">
        <f>IF(직접데이타입력!$M90=2,IF(직접데이타입력!$E90="5",직접데이타입력!$K90," ")," ")</f>
        <v xml:space="preserve"> </v>
      </c>
      <c r="G85" s="103" t="str">
        <f>IF(직접데이타입력!$M90=2,IF(직접데이타입력!$E90="6",직접데이타입력!$K90," ")," ")</f>
        <v xml:space="preserve"> </v>
      </c>
      <c r="H85" s="103" t="str">
        <f>IF(직접데이타입력!$M90=2,IF(직접데이타입력!$E90="7",직접데이타입력!$K90," ")," ")</f>
        <v xml:space="preserve"> </v>
      </c>
      <c r="I85" s="103" t="str">
        <f>IF(직접데이타입력!$M90=2,IF(직접데이타입력!$E90="8",직접데이타입력!$K90," ")," ")</f>
        <v xml:space="preserve"> </v>
      </c>
      <c r="J85" s="103" t="str">
        <f>IF(직접데이타입력!$M90=2,IF(직접데이타입력!$E90="9",직접데이타입력!$K90," ")," ")</f>
        <v xml:space="preserve"> </v>
      </c>
      <c r="K85" s="103" t="str">
        <f>IF(직접데이타입력!$M90=2,IF(직접데이타입력!$E90="10",직접데이타입력!$K90," ")," ")</f>
        <v xml:space="preserve"> </v>
      </c>
      <c r="L85" s="103" t="str">
        <f>IF(직접데이타입력!$M90=2,IF(직접데이타입력!$E90="11",직접데이타입력!$K90," ")," ")</f>
        <v xml:space="preserve"> </v>
      </c>
      <c r="M85" s="103" t="str">
        <f>IF(직접데이타입력!$M90=2,IF(직접데이타입력!$E90="12",직접데이타입력!$K90," ")," ")</f>
        <v xml:space="preserve"> </v>
      </c>
      <c r="N85" s="103" t="str">
        <f>IF(직접데이타입력!$M90=2,IF(직접데이타입력!$E90="13",직접데이타입력!$K90," ")," ")</f>
        <v xml:space="preserve"> </v>
      </c>
      <c r="O85" s="103" t="str">
        <f>IF(직접데이타입력!$M90=2,IF(직접데이타입력!$E90="14",직접데이타입력!$K90," ")," ")</f>
        <v xml:space="preserve"> </v>
      </c>
      <c r="P85" s="103" t="str">
        <f>IF(직접데이타입력!$M90=2,IF(직접데이타입력!$E90="15",직접데이타입력!$K90," ")," ")</f>
        <v xml:space="preserve"> </v>
      </c>
      <c r="Q85" s="103" t="str">
        <f>IF(직접데이타입력!$M90=2,IF(직접데이타입력!$E90="16",직접데이타입력!$K90," ")," ")</f>
        <v xml:space="preserve"> </v>
      </c>
      <c r="R85" s="103" t="str">
        <f>IF(직접데이타입력!$M90=2,IF(직접데이타입력!$E90="17",직접데이타입력!$K90," ")," ")</f>
        <v xml:space="preserve"> </v>
      </c>
      <c r="S85" s="103" t="str">
        <f>IF(직접데이타입력!$M90=2,IF(직접데이타입력!$E90="18",직접데이타입력!$K90," ")," ")</f>
        <v xml:space="preserve"> </v>
      </c>
      <c r="T85" s="103" t="str">
        <f>IF(직접데이타입력!$M90=2,IF(직접데이타입력!$E90="19",직접데이타입력!$K90," ")," ")</f>
        <v xml:space="preserve"> </v>
      </c>
    </row>
    <row r="86" spans="1:20" ht="11.25" customHeight="1">
      <c r="A86" s="103">
        <f t="shared" si="1"/>
        <v>85</v>
      </c>
      <c r="B86" s="103" t="str">
        <f>IF(직접데이타입력!$M91=2,IF(직접데이타입력!$E91="1",직접데이타입력!$K91," ")," ")</f>
        <v xml:space="preserve"> </v>
      </c>
      <c r="C86" s="103" t="str">
        <f>IF(직접데이타입력!$M91=2,IF(직접데이타입력!$E91="2",직접데이타입력!$K91," ")," ")</f>
        <v xml:space="preserve"> </v>
      </c>
      <c r="D86" s="103" t="str">
        <f>IF(직접데이타입력!$M91=2,IF(직접데이타입력!$E91="3",직접데이타입력!$K91," ")," ")</f>
        <v xml:space="preserve"> </v>
      </c>
      <c r="E86" s="103" t="str">
        <f>IF(직접데이타입력!$M91=2,IF(직접데이타입력!$E91="4",직접데이타입력!$K91," ")," ")</f>
        <v xml:space="preserve"> </v>
      </c>
      <c r="F86" s="103" t="str">
        <f>IF(직접데이타입력!$M91=2,IF(직접데이타입력!$E91="5",직접데이타입력!$K91," ")," ")</f>
        <v xml:space="preserve"> </v>
      </c>
      <c r="G86" s="103" t="str">
        <f>IF(직접데이타입력!$M91=2,IF(직접데이타입력!$E91="6",직접데이타입력!$K91," ")," ")</f>
        <v xml:space="preserve"> </v>
      </c>
      <c r="H86" s="103" t="str">
        <f>IF(직접데이타입력!$M91=2,IF(직접데이타입력!$E91="7",직접데이타입력!$K91," ")," ")</f>
        <v xml:space="preserve"> </v>
      </c>
      <c r="I86" s="103" t="str">
        <f>IF(직접데이타입력!$M91=2,IF(직접데이타입력!$E91="8",직접데이타입력!$K91," ")," ")</f>
        <v xml:space="preserve"> </v>
      </c>
      <c r="J86" s="103" t="str">
        <f>IF(직접데이타입력!$M91=2,IF(직접데이타입력!$E91="9",직접데이타입력!$K91," ")," ")</f>
        <v xml:space="preserve"> </v>
      </c>
      <c r="K86" s="103" t="str">
        <f>IF(직접데이타입력!$M91=2,IF(직접데이타입력!$E91="10",직접데이타입력!$K91," ")," ")</f>
        <v xml:space="preserve"> </v>
      </c>
      <c r="L86" s="103" t="str">
        <f>IF(직접데이타입력!$M91=2,IF(직접데이타입력!$E91="11",직접데이타입력!$K91," ")," ")</f>
        <v xml:space="preserve"> </v>
      </c>
      <c r="M86" s="103" t="str">
        <f>IF(직접데이타입력!$M91=2,IF(직접데이타입력!$E91="12",직접데이타입력!$K91," ")," ")</f>
        <v xml:space="preserve"> </v>
      </c>
      <c r="N86" s="103" t="str">
        <f>IF(직접데이타입력!$M91=2,IF(직접데이타입력!$E91="13",직접데이타입력!$K91," ")," ")</f>
        <v xml:space="preserve"> </v>
      </c>
      <c r="O86" s="103" t="str">
        <f>IF(직접데이타입력!$M91=2,IF(직접데이타입력!$E91="14",직접데이타입력!$K91," ")," ")</f>
        <v xml:space="preserve"> </v>
      </c>
      <c r="P86" s="103" t="str">
        <f>IF(직접데이타입력!$M91=2,IF(직접데이타입력!$E91="15",직접데이타입력!$K91," ")," ")</f>
        <v xml:space="preserve"> </v>
      </c>
      <c r="Q86" s="103" t="str">
        <f>IF(직접데이타입력!$M91=2,IF(직접데이타입력!$E91="16",직접데이타입력!$K91," ")," ")</f>
        <v xml:space="preserve"> </v>
      </c>
      <c r="R86" s="103" t="str">
        <f>IF(직접데이타입력!$M91=2,IF(직접데이타입력!$E91="17",직접데이타입력!$K91," ")," ")</f>
        <v xml:space="preserve"> </v>
      </c>
      <c r="S86" s="103" t="str">
        <f>IF(직접데이타입력!$M91=2,IF(직접데이타입력!$E91="18",직접데이타입력!$K91," ")," ")</f>
        <v xml:space="preserve"> </v>
      </c>
      <c r="T86" s="103" t="str">
        <f>IF(직접데이타입력!$M91=2,IF(직접데이타입력!$E91="19",직접데이타입력!$K91," ")," ")</f>
        <v xml:space="preserve"> </v>
      </c>
    </row>
    <row r="87" spans="1:20" ht="11.25" customHeight="1">
      <c r="A87" s="103">
        <f t="shared" si="1"/>
        <v>86</v>
      </c>
      <c r="B87" s="103" t="str">
        <f>IF(직접데이타입력!$M92=2,IF(직접데이타입력!$E92="1",직접데이타입력!$K92," ")," ")</f>
        <v xml:space="preserve"> </v>
      </c>
      <c r="C87" s="103" t="str">
        <f>IF(직접데이타입력!$M92=2,IF(직접데이타입력!$E92="2",직접데이타입력!$K92," ")," ")</f>
        <v xml:space="preserve"> </v>
      </c>
      <c r="D87" s="103" t="str">
        <f>IF(직접데이타입력!$M92=2,IF(직접데이타입력!$E92="3",직접데이타입력!$K92," ")," ")</f>
        <v xml:space="preserve"> </v>
      </c>
      <c r="E87" s="103" t="str">
        <f>IF(직접데이타입력!$M92=2,IF(직접데이타입력!$E92="4",직접데이타입력!$K92," ")," ")</f>
        <v xml:space="preserve"> </v>
      </c>
      <c r="F87" s="103" t="str">
        <f>IF(직접데이타입력!$M92=2,IF(직접데이타입력!$E92="5",직접데이타입력!$K92," ")," ")</f>
        <v xml:space="preserve"> </v>
      </c>
      <c r="G87" s="103" t="str">
        <f>IF(직접데이타입력!$M92=2,IF(직접데이타입력!$E92="6",직접데이타입력!$K92," ")," ")</f>
        <v xml:space="preserve"> </v>
      </c>
      <c r="H87" s="103" t="str">
        <f>IF(직접데이타입력!$M92=2,IF(직접데이타입력!$E92="7",직접데이타입력!$K92," ")," ")</f>
        <v xml:space="preserve"> </v>
      </c>
      <c r="I87" s="103" t="str">
        <f>IF(직접데이타입력!$M92=2,IF(직접데이타입력!$E92="8",직접데이타입력!$K92," ")," ")</f>
        <v xml:space="preserve"> </v>
      </c>
      <c r="J87" s="103" t="str">
        <f>IF(직접데이타입력!$M92=2,IF(직접데이타입력!$E92="9",직접데이타입력!$K92," ")," ")</f>
        <v xml:space="preserve"> </v>
      </c>
      <c r="K87" s="103" t="str">
        <f>IF(직접데이타입력!$M92=2,IF(직접데이타입력!$E92="10",직접데이타입력!$K92," ")," ")</f>
        <v xml:space="preserve"> </v>
      </c>
      <c r="L87" s="103" t="str">
        <f>IF(직접데이타입력!$M92=2,IF(직접데이타입력!$E92="11",직접데이타입력!$K92," ")," ")</f>
        <v xml:space="preserve"> </v>
      </c>
      <c r="M87" s="103" t="str">
        <f>IF(직접데이타입력!$M92=2,IF(직접데이타입력!$E92="12",직접데이타입력!$K92," ")," ")</f>
        <v xml:space="preserve"> </v>
      </c>
      <c r="N87" s="103" t="str">
        <f>IF(직접데이타입력!$M92=2,IF(직접데이타입력!$E92="13",직접데이타입력!$K92," ")," ")</f>
        <v xml:space="preserve"> </v>
      </c>
      <c r="O87" s="103" t="str">
        <f>IF(직접데이타입력!$M92=2,IF(직접데이타입력!$E92="14",직접데이타입력!$K92," ")," ")</f>
        <v xml:space="preserve"> </v>
      </c>
      <c r="P87" s="103" t="str">
        <f>IF(직접데이타입력!$M92=2,IF(직접데이타입력!$E92="15",직접데이타입력!$K92," ")," ")</f>
        <v xml:space="preserve"> </v>
      </c>
      <c r="Q87" s="103" t="str">
        <f>IF(직접데이타입력!$M92=2,IF(직접데이타입력!$E92="16",직접데이타입력!$K92," ")," ")</f>
        <v xml:space="preserve"> </v>
      </c>
      <c r="R87" s="103" t="str">
        <f>IF(직접데이타입력!$M92=2,IF(직접데이타입력!$E92="17",직접데이타입력!$K92," ")," ")</f>
        <v xml:space="preserve"> </v>
      </c>
      <c r="S87" s="103" t="str">
        <f>IF(직접데이타입력!$M92=2,IF(직접데이타입력!$E92="18",직접데이타입력!$K92," ")," ")</f>
        <v xml:space="preserve"> </v>
      </c>
      <c r="T87" s="103" t="str">
        <f>IF(직접데이타입력!$M92=2,IF(직접데이타입력!$E92="19",직접데이타입력!$K92," ")," ")</f>
        <v xml:space="preserve"> </v>
      </c>
    </row>
    <row r="88" spans="1:20" ht="11.25" customHeight="1">
      <c r="A88" s="103">
        <f t="shared" si="1"/>
        <v>87</v>
      </c>
      <c r="B88" s="103" t="str">
        <f>IF(직접데이타입력!$M93=2,IF(직접데이타입력!$E93="1",직접데이타입력!$K93," ")," ")</f>
        <v xml:space="preserve"> </v>
      </c>
      <c r="C88" s="103" t="str">
        <f>IF(직접데이타입력!$M93=2,IF(직접데이타입력!$E93="2",직접데이타입력!$K93," ")," ")</f>
        <v xml:space="preserve"> </v>
      </c>
      <c r="D88" s="103" t="str">
        <f>IF(직접데이타입력!$M93=2,IF(직접데이타입력!$E93="3",직접데이타입력!$K93," ")," ")</f>
        <v xml:space="preserve"> </v>
      </c>
      <c r="E88" s="103" t="str">
        <f>IF(직접데이타입력!$M93=2,IF(직접데이타입력!$E93="4",직접데이타입력!$K93," ")," ")</f>
        <v xml:space="preserve"> </v>
      </c>
      <c r="F88" s="103" t="str">
        <f>IF(직접데이타입력!$M93=2,IF(직접데이타입력!$E93="5",직접데이타입력!$K93," ")," ")</f>
        <v xml:space="preserve"> </v>
      </c>
      <c r="G88" s="103" t="str">
        <f>IF(직접데이타입력!$M93=2,IF(직접데이타입력!$E93="6",직접데이타입력!$K93," ")," ")</f>
        <v xml:space="preserve"> </v>
      </c>
      <c r="H88" s="103" t="str">
        <f>IF(직접데이타입력!$M93=2,IF(직접데이타입력!$E93="7",직접데이타입력!$K93," ")," ")</f>
        <v xml:space="preserve"> </v>
      </c>
      <c r="I88" s="103" t="str">
        <f>IF(직접데이타입력!$M93=2,IF(직접데이타입력!$E93="8",직접데이타입력!$K93," ")," ")</f>
        <v xml:space="preserve"> </v>
      </c>
      <c r="J88" s="103" t="str">
        <f>IF(직접데이타입력!$M93=2,IF(직접데이타입력!$E93="9",직접데이타입력!$K93," ")," ")</f>
        <v xml:space="preserve"> </v>
      </c>
      <c r="K88" s="103" t="str">
        <f>IF(직접데이타입력!$M93=2,IF(직접데이타입력!$E93="10",직접데이타입력!$K93," ")," ")</f>
        <v xml:space="preserve"> </v>
      </c>
      <c r="L88" s="103" t="str">
        <f>IF(직접데이타입력!$M93=2,IF(직접데이타입력!$E93="11",직접데이타입력!$K93," ")," ")</f>
        <v xml:space="preserve"> </v>
      </c>
      <c r="M88" s="103" t="str">
        <f>IF(직접데이타입력!$M93=2,IF(직접데이타입력!$E93="12",직접데이타입력!$K93," ")," ")</f>
        <v xml:space="preserve"> </v>
      </c>
      <c r="N88" s="103" t="str">
        <f>IF(직접데이타입력!$M93=2,IF(직접데이타입력!$E93="13",직접데이타입력!$K93," ")," ")</f>
        <v xml:space="preserve"> </v>
      </c>
      <c r="O88" s="103" t="str">
        <f>IF(직접데이타입력!$M93=2,IF(직접데이타입력!$E93="14",직접데이타입력!$K93," ")," ")</f>
        <v xml:space="preserve"> </v>
      </c>
      <c r="P88" s="103" t="str">
        <f>IF(직접데이타입력!$M93=2,IF(직접데이타입력!$E93="15",직접데이타입력!$K93," ")," ")</f>
        <v xml:space="preserve"> </v>
      </c>
      <c r="Q88" s="103" t="str">
        <f>IF(직접데이타입력!$M93=2,IF(직접데이타입력!$E93="16",직접데이타입력!$K93," ")," ")</f>
        <v xml:space="preserve"> </v>
      </c>
      <c r="R88" s="103" t="str">
        <f>IF(직접데이타입력!$M93=2,IF(직접데이타입력!$E93="17",직접데이타입력!$K93," ")," ")</f>
        <v xml:space="preserve"> </v>
      </c>
      <c r="S88" s="103" t="str">
        <f>IF(직접데이타입력!$M93=2,IF(직접데이타입력!$E93="18",직접데이타입력!$K93," ")," ")</f>
        <v xml:space="preserve"> </v>
      </c>
      <c r="T88" s="103" t="str">
        <f>IF(직접데이타입력!$M93=2,IF(직접데이타입력!$E93="19",직접데이타입력!$K93," ")," ")</f>
        <v xml:space="preserve"> </v>
      </c>
    </row>
    <row r="89" spans="1:20" ht="11.25" customHeight="1">
      <c r="A89" s="103">
        <f t="shared" si="1"/>
        <v>88</v>
      </c>
      <c r="B89" s="103" t="str">
        <f>IF(직접데이타입력!$M94=2,IF(직접데이타입력!$E94="1",직접데이타입력!$K94," ")," ")</f>
        <v xml:space="preserve"> </v>
      </c>
      <c r="C89" s="103" t="str">
        <f>IF(직접데이타입력!$M94=2,IF(직접데이타입력!$E94="2",직접데이타입력!$K94," ")," ")</f>
        <v xml:space="preserve"> </v>
      </c>
      <c r="D89" s="103" t="str">
        <f>IF(직접데이타입력!$M94=2,IF(직접데이타입력!$E94="3",직접데이타입력!$K94," ")," ")</f>
        <v xml:space="preserve"> </v>
      </c>
      <c r="E89" s="103" t="str">
        <f>IF(직접데이타입력!$M94=2,IF(직접데이타입력!$E94="4",직접데이타입력!$K94," ")," ")</f>
        <v xml:space="preserve"> </v>
      </c>
      <c r="F89" s="103" t="str">
        <f>IF(직접데이타입력!$M94=2,IF(직접데이타입력!$E94="5",직접데이타입력!$K94," ")," ")</f>
        <v xml:space="preserve"> </v>
      </c>
      <c r="G89" s="103" t="str">
        <f>IF(직접데이타입력!$M94=2,IF(직접데이타입력!$E94="6",직접데이타입력!$K94," ")," ")</f>
        <v xml:space="preserve"> </v>
      </c>
      <c r="H89" s="103" t="str">
        <f>IF(직접데이타입력!$M94=2,IF(직접데이타입력!$E94="7",직접데이타입력!$K94," ")," ")</f>
        <v xml:space="preserve"> </v>
      </c>
      <c r="I89" s="103" t="str">
        <f>IF(직접데이타입력!$M94=2,IF(직접데이타입력!$E94="8",직접데이타입력!$K94," ")," ")</f>
        <v xml:space="preserve"> </v>
      </c>
      <c r="J89" s="103" t="str">
        <f>IF(직접데이타입력!$M94=2,IF(직접데이타입력!$E94="9",직접데이타입력!$K94," ")," ")</f>
        <v xml:space="preserve"> </v>
      </c>
      <c r="K89" s="103" t="str">
        <f>IF(직접데이타입력!$M94=2,IF(직접데이타입력!$E94="10",직접데이타입력!$K94," ")," ")</f>
        <v xml:space="preserve"> </v>
      </c>
      <c r="L89" s="103" t="str">
        <f>IF(직접데이타입력!$M94=2,IF(직접데이타입력!$E94="11",직접데이타입력!$K94," ")," ")</f>
        <v xml:space="preserve"> </v>
      </c>
      <c r="M89" s="103" t="str">
        <f>IF(직접데이타입력!$M94=2,IF(직접데이타입력!$E94="12",직접데이타입력!$K94," ")," ")</f>
        <v xml:space="preserve"> </v>
      </c>
      <c r="N89" s="103" t="str">
        <f>IF(직접데이타입력!$M94=2,IF(직접데이타입력!$E94="13",직접데이타입력!$K94," ")," ")</f>
        <v xml:space="preserve"> </v>
      </c>
      <c r="O89" s="103" t="str">
        <f>IF(직접데이타입력!$M94=2,IF(직접데이타입력!$E94="14",직접데이타입력!$K94," ")," ")</f>
        <v xml:space="preserve"> </v>
      </c>
      <c r="P89" s="103" t="str">
        <f>IF(직접데이타입력!$M94=2,IF(직접데이타입력!$E94="15",직접데이타입력!$K94," ")," ")</f>
        <v xml:space="preserve"> </v>
      </c>
      <c r="Q89" s="103" t="str">
        <f>IF(직접데이타입력!$M94=2,IF(직접데이타입력!$E94="16",직접데이타입력!$K94," ")," ")</f>
        <v xml:space="preserve"> </v>
      </c>
      <c r="R89" s="103" t="str">
        <f>IF(직접데이타입력!$M94=2,IF(직접데이타입력!$E94="17",직접데이타입력!$K94," ")," ")</f>
        <v xml:space="preserve"> </v>
      </c>
      <c r="S89" s="103" t="str">
        <f>IF(직접데이타입력!$M94=2,IF(직접데이타입력!$E94="18",직접데이타입력!$K94," ")," ")</f>
        <v xml:space="preserve"> </v>
      </c>
      <c r="T89" s="103" t="str">
        <f>IF(직접데이타입력!$M94=2,IF(직접데이타입력!$E94="19",직접데이타입력!$K94," ")," ")</f>
        <v xml:space="preserve"> </v>
      </c>
    </row>
    <row r="90" spans="1:20" ht="11.25" customHeight="1">
      <c r="A90" s="103">
        <f t="shared" si="1"/>
        <v>89</v>
      </c>
      <c r="B90" s="103" t="str">
        <f>IF(직접데이타입력!$M95=2,IF(직접데이타입력!$E95="1",직접데이타입력!$K95," ")," ")</f>
        <v xml:space="preserve"> </v>
      </c>
      <c r="C90" s="103" t="str">
        <f>IF(직접데이타입력!$M95=2,IF(직접데이타입력!$E95="2",직접데이타입력!$K95," ")," ")</f>
        <v xml:space="preserve"> </v>
      </c>
      <c r="D90" s="103" t="str">
        <f>IF(직접데이타입력!$M95=2,IF(직접데이타입력!$E95="3",직접데이타입력!$K95," ")," ")</f>
        <v xml:space="preserve"> </v>
      </c>
      <c r="E90" s="103" t="str">
        <f>IF(직접데이타입력!$M95=2,IF(직접데이타입력!$E95="4",직접데이타입력!$K95," ")," ")</f>
        <v xml:space="preserve"> </v>
      </c>
      <c r="F90" s="103" t="str">
        <f>IF(직접데이타입력!$M95=2,IF(직접데이타입력!$E95="5",직접데이타입력!$K95," ")," ")</f>
        <v xml:space="preserve"> </v>
      </c>
      <c r="G90" s="103" t="str">
        <f>IF(직접데이타입력!$M95=2,IF(직접데이타입력!$E95="6",직접데이타입력!$K95," ")," ")</f>
        <v xml:space="preserve"> </v>
      </c>
      <c r="H90" s="103" t="str">
        <f>IF(직접데이타입력!$M95=2,IF(직접데이타입력!$E95="7",직접데이타입력!$K95," ")," ")</f>
        <v xml:space="preserve"> </v>
      </c>
      <c r="I90" s="103" t="str">
        <f>IF(직접데이타입력!$M95=2,IF(직접데이타입력!$E95="8",직접데이타입력!$K95," ")," ")</f>
        <v xml:space="preserve"> </v>
      </c>
      <c r="J90" s="103" t="str">
        <f>IF(직접데이타입력!$M95=2,IF(직접데이타입력!$E95="9",직접데이타입력!$K95," ")," ")</f>
        <v xml:space="preserve"> </v>
      </c>
      <c r="K90" s="103" t="str">
        <f>IF(직접데이타입력!$M95=2,IF(직접데이타입력!$E95="10",직접데이타입력!$K95," ")," ")</f>
        <v xml:space="preserve"> </v>
      </c>
      <c r="L90" s="103" t="str">
        <f>IF(직접데이타입력!$M95=2,IF(직접데이타입력!$E95="11",직접데이타입력!$K95," ")," ")</f>
        <v xml:space="preserve"> </v>
      </c>
      <c r="M90" s="103" t="str">
        <f>IF(직접데이타입력!$M95=2,IF(직접데이타입력!$E95="12",직접데이타입력!$K95," ")," ")</f>
        <v xml:space="preserve"> </v>
      </c>
      <c r="N90" s="103" t="str">
        <f>IF(직접데이타입력!$M95=2,IF(직접데이타입력!$E95="13",직접데이타입력!$K95," ")," ")</f>
        <v xml:space="preserve"> </v>
      </c>
      <c r="O90" s="103" t="str">
        <f>IF(직접데이타입력!$M95=2,IF(직접데이타입력!$E95="14",직접데이타입력!$K95," ")," ")</f>
        <v xml:space="preserve"> </v>
      </c>
      <c r="P90" s="103" t="str">
        <f>IF(직접데이타입력!$M95=2,IF(직접데이타입력!$E95="15",직접데이타입력!$K95," ")," ")</f>
        <v xml:space="preserve"> </v>
      </c>
      <c r="Q90" s="103" t="str">
        <f>IF(직접데이타입력!$M95=2,IF(직접데이타입력!$E95="16",직접데이타입력!$K95," ")," ")</f>
        <v xml:space="preserve"> </v>
      </c>
      <c r="R90" s="103" t="str">
        <f>IF(직접데이타입력!$M95=2,IF(직접데이타입력!$E95="17",직접데이타입력!$K95," ")," ")</f>
        <v xml:space="preserve"> </v>
      </c>
      <c r="S90" s="103" t="str">
        <f>IF(직접데이타입력!$M95=2,IF(직접데이타입력!$E95="18",직접데이타입력!$K95," ")," ")</f>
        <v xml:space="preserve"> </v>
      </c>
      <c r="T90" s="103" t="str">
        <f>IF(직접데이타입력!$M95=2,IF(직접데이타입력!$E95="19",직접데이타입력!$K95," ")," ")</f>
        <v xml:space="preserve"> </v>
      </c>
    </row>
    <row r="91" spans="1:20" ht="11.25" customHeight="1">
      <c r="A91" s="103">
        <f t="shared" si="1"/>
        <v>90</v>
      </c>
      <c r="B91" s="103" t="str">
        <f>IF(직접데이타입력!$M96=2,IF(직접데이타입력!$E96="1",직접데이타입력!$K96," ")," ")</f>
        <v xml:space="preserve"> </v>
      </c>
      <c r="C91" s="103" t="str">
        <f>IF(직접데이타입력!$M96=2,IF(직접데이타입력!$E96="2",직접데이타입력!$K96," ")," ")</f>
        <v xml:space="preserve"> </v>
      </c>
      <c r="D91" s="103" t="str">
        <f>IF(직접데이타입력!$M96=2,IF(직접데이타입력!$E96="3",직접데이타입력!$K96," ")," ")</f>
        <v xml:space="preserve"> </v>
      </c>
      <c r="E91" s="103" t="str">
        <f>IF(직접데이타입력!$M96=2,IF(직접데이타입력!$E96="4",직접데이타입력!$K96," ")," ")</f>
        <v xml:space="preserve"> </v>
      </c>
      <c r="F91" s="103" t="str">
        <f>IF(직접데이타입력!$M96=2,IF(직접데이타입력!$E96="5",직접데이타입력!$K96," ")," ")</f>
        <v xml:space="preserve"> </v>
      </c>
      <c r="G91" s="103" t="str">
        <f>IF(직접데이타입력!$M96=2,IF(직접데이타입력!$E96="6",직접데이타입력!$K96," ")," ")</f>
        <v xml:space="preserve"> </v>
      </c>
      <c r="H91" s="103" t="str">
        <f>IF(직접데이타입력!$M96=2,IF(직접데이타입력!$E96="7",직접데이타입력!$K96," ")," ")</f>
        <v xml:space="preserve"> </v>
      </c>
      <c r="I91" s="103" t="str">
        <f>IF(직접데이타입력!$M96=2,IF(직접데이타입력!$E96="8",직접데이타입력!$K96," ")," ")</f>
        <v xml:space="preserve"> </v>
      </c>
      <c r="J91" s="103" t="str">
        <f>IF(직접데이타입력!$M96=2,IF(직접데이타입력!$E96="9",직접데이타입력!$K96," ")," ")</f>
        <v xml:space="preserve"> </v>
      </c>
      <c r="K91" s="103" t="str">
        <f>IF(직접데이타입력!$M96=2,IF(직접데이타입력!$E96="10",직접데이타입력!$K96," ")," ")</f>
        <v xml:space="preserve"> </v>
      </c>
      <c r="L91" s="103" t="str">
        <f>IF(직접데이타입력!$M96=2,IF(직접데이타입력!$E96="11",직접데이타입력!$K96," ")," ")</f>
        <v xml:space="preserve"> </v>
      </c>
      <c r="M91" s="103" t="str">
        <f>IF(직접데이타입력!$M96=2,IF(직접데이타입력!$E96="12",직접데이타입력!$K96," ")," ")</f>
        <v xml:space="preserve"> </v>
      </c>
      <c r="N91" s="103" t="str">
        <f>IF(직접데이타입력!$M96=2,IF(직접데이타입력!$E96="13",직접데이타입력!$K96," ")," ")</f>
        <v xml:space="preserve"> </v>
      </c>
      <c r="O91" s="103" t="str">
        <f>IF(직접데이타입력!$M96=2,IF(직접데이타입력!$E96="14",직접데이타입력!$K96," ")," ")</f>
        <v xml:space="preserve"> </v>
      </c>
      <c r="P91" s="103" t="str">
        <f>IF(직접데이타입력!$M96=2,IF(직접데이타입력!$E96="15",직접데이타입력!$K96," ")," ")</f>
        <v xml:space="preserve"> </v>
      </c>
      <c r="Q91" s="103" t="str">
        <f>IF(직접데이타입력!$M96=2,IF(직접데이타입력!$E96="16",직접데이타입력!$K96," ")," ")</f>
        <v xml:space="preserve"> </v>
      </c>
      <c r="R91" s="103" t="str">
        <f>IF(직접데이타입력!$M96=2,IF(직접데이타입력!$E96="17",직접데이타입력!$K96," ")," ")</f>
        <v xml:space="preserve"> </v>
      </c>
      <c r="S91" s="103" t="str">
        <f>IF(직접데이타입력!$M96=2,IF(직접데이타입력!$E96="18",직접데이타입력!$K96," ")," ")</f>
        <v xml:space="preserve"> </v>
      </c>
      <c r="T91" s="103" t="str">
        <f>IF(직접데이타입력!$M96=2,IF(직접데이타입력!$E96="19",직접데이타입력!$K96," ")," ")</f>
        <v xml:space="preserve"> </v>
      </c>
    </row>
    <row r="92" spans="1:20" ht="11.25" customHeight="1">
      <c r="A92" s="103">
        <f t="shared" si="1"/>
        <v>91</v>
      </c>
      <c r="B92" s="103" t="str">
        <f>IF(직접데이타입력!$M97=2,IF(직접데이타입력!$E97="1",직접데이타입력!$K97," ")," ")</f>
        <v xml:space="preserve"> </v>
      </c>
      <c r="C92" s="103" t="str">
        <f>IF(직접데이타입력!$M97=2,IF(직접데이타입력!$E97="2",직접데이타입력!$K97," ")," ")</f>
        <v xml:space="preserve"> </v>
      </c>
      <c r="D92" s="103" t="str">
        <f>IF(직접데이타입력!$M97=2,IF(직접데이타입력!$E97="3",직접데이타입력!$K97," ")," ")</f>
        <v xml:space="preserve"> </v>
      </c>
      <c r="E92" s="103" t="str">
        <f>IF(직접데이타입력!$M97=2,IF(직접데이타입력!$E97="4",직접데이타입력!$K97," ")," ")</f>
        <v xml:space="preserve"> </v>
      </c>
      <c r="F92" s="103" t="str">
        <f>IF(직접데이타입력!$M97=2,IF(직접데이타입력!$E97="5",직접데이타입력!$K97," ")," ")</f>
        <v xml:space="preserve"> </v>
      </c>
      <c r="G92" s="103" t="str">
        <f>IF(직접데이타입력!$M97=2,IF(직접데이타입력!$E97="6",직접데이타입력!$K97," ")," ")</f>
        <v xml:space="preserve"> </v>
      </c>
      <c r="H92" s="103" t="str">
        <f>IF(직접데이타입력!$M97=2,IF(직접데이타입력!$E97="7",직접데이타입력!$K97," ")," ")</f>
        <v xml:space="preserve"> </v>
      </c>
      <c r="I92" s="103" t="str">
        <f>IF(직접데이타입력!$M97=2,IF(직접데이타입력!$E97="8",직접데이타입력!$K97," ")," ")</f>
        <v xml:space="preserve"> </v>
      </c>
      <c r="J92" s="103" t="str">
        <f>IF(직접데이타입력!$M97=2,IF(직접데이타입력!$E97="9",직접데이타입력!$K97," ")," ")</f>
        <v xml:space="preserve"> </v>
      </c>
      <c r="K92" s="103" t="str">
        <f>IF(직접데이타입력!$M97=2,IF(직접데이타입력!$E97="10",직접데이타입력!$K97," ")," ")</f>
        <v xml:space="preserve"> </v>
      </c>
      <c r="L92" s="103" t="str">
        <f>IF(직접데이타입력!$M97=2,IF(직접데이타입력!$E97="11",직접데이타입력!$K97," ")," ")</f>
        <v xml:space="preserve"> </v>
      </c>
      <c r="M92" s="103" t="str">
        <f>IF(직접데이타입력!$M97=2,IF(직접데이타입력!$E97="12",직접데이타입력!$K97," ")," ")</f>
        <v xml:space="preserve"> </v>
      </c>
      <c r="N92" s="103" t="str">
        <f>IF(직접데이타입력!$M97=2,IF(직접데이타입력!$E97="13",직접데이타입력!$K97," ")," ")</f>
        <v xml:space="preserve"> </v>
      </c>
      <c r="O92" s="103" t="str">
        <f>IF(직접데이타입력!$M97=2,IF(직접데이타입력!$E97="14",직접데이타입력!$K97," ")," ")</f>
        <v xml:space="preserve"> </v>
      </c>
      <c r="P92" s="103" t="str">
        <f>IF(직접데이타입력!$M97=2,IF(직접데이타입력!$E97="15",직접데이타입력!$K97," ")," ")</f>
        <v xml:space="preserve"> </v>
      </c>
      <c r="Q92" s="103" t="str">
        <f>IF(직접데이타입력!$M97=2,IF(직접데이타입력!$E97="16",직접데이타입력!$K97," ")," ")</f>
        <v xml:space="preserve"> </v>
      </c>
      <c r="R92" s="103" t="str">
        <f>IF(직접데이타입력!$M97=2,IF(직접데이타입력!$E97="17",직접데이타입력!$K97," ")," ")</f>
        <v xml:space="preserve"> </v>
      </c>
      <c r="S92" s="103" t="str">
        <f>IF(직접데이타입력!$M97=2,IF(직접데이타입력!$E97="18",직접데이타입력!$K97," ")," ")</f>
        <v xml:space="preserve"> </v>
      </c>
      <c r="T92" s="103" t="str">
        <f>IF(직접데이타입력!$M97=2,IF(직접데이타입력!$E97="19",직접데이타입력!$K97," ")," ")</f>
        <v xml:space="preserve"> </v>
      </c>
    </row>
    <row r="93" spans="1:20" ht="11.25" customHeight="1">
      <c r="A93" s="103">
        <f t="shared" si="1"/>
        <v>92</v>
      </c>
      <c r="B93" s="103" t="str">
        <f>IF(직접데이타입력!$M98=2,IF(직접데이타입력!$E98="1",직접데이타입력!$K98," ")," ")</f>
        <v xml:space="preserve"> </v>
      </c>
      <c r="C93" s="103" t="str">
        <f>IF(직접데이타입력!$M98=2,IF(직접데이타입력!$E98="2",직접데이타입력!$K98," ")," ")</f>
        <v xml:space="preserve"> </v>
      </c>
      <c r="D93" s="103" t="str">
        <f>IF(직접데이타입력!$M98=2,IF(직접데이타입력!$E98="3",직접데이타입력!$K98," ")," ")</f>
        <v xml:space="preserve"> </v>
      </c>
      <c r="E93" s="103" t="str">
        <f>IF(직접데이타입력!$M98=2,IF(직접데이타입력!$E98="4",직접데이타입력!$K98," ")," ")</f>
        <v xml:space="preserve"> </v>
      </c>
      <c r="F93" s="103" t="str">
        <f>IF(직접데이타입력!$M98=2,IF(직접데이타입력!$E98="5",직접데이타입력!$K98," ")," ")</f>
        <v xml:space="preserve"> </v>
      </c>
      <c r="G93" s="103" t="str">
        <f>IF(직접데이타입력!$M98=2,IF(직접데이타입력!$E98="6",직접데이타입력!$K98," ")," ")</f>
        <v xml:space="preserve"> </v>
      </c>
      <c r="H93" s="103" t="str">
        <f>IF(직접데이타입력!$M98=2,IF(직접데이타입력!$E98="7",직접데이타입력!$K98," ")," ")</f>
        <v xml:space="preserve"> </v>
      </c>
      <c r="I93" s="103" t="str">
        <f>IF(직접데이타입력!$M98=2,IF(직접데이타입력!$E98="8",직접데이타입력!$K98," ")," ")</f>
        <v xml:space="preserve"> </v>
      </c>
      <c r="J93" s="103" t="str">
        <f>IF(직접데이타입력!$M98=2,IF(직접데이타입력!$E98="9",직접데이타입력!$K98," ")," ")</f>
        <v xml:space="preserve"> </v>
      </c>
      <c r="K93" s="103" t="str">
        <f>IF(직접데이타입력!$M98=2,IF(직접데이타입력!$E98="10",직접데이타입력!$K98," ")," ")</f>
        <v xml:space="preserve"> </v>
      </c>
      <c r="L93" s="103" t="str">
        <f>IF(직접데이타입력!$M98=2,IF(직접데이타입력!$E98="11",직접데이타입력!$K98," ")," ")</f>
        <v xml:space="preserve"> </v>
      </c>
      <c r="M93" s="103" t="str">
        <f>IF(직접데이타입력!$M98=2,IF(직접데이타입력!$E98="12",직접데이타입력!$K98," ")," ")</f>
        <v xml:space="preserve"> </v>
      </c>
      <c r="N93" s="103" t="str">
        <f>IF(직접데이타입력!$M98=2,IF(직접데이타입력!$E98="13",직접데이타입력!$K98," ")," ")</f>
        <v xml:space="preserve"> </v>
      </c>
      <c r="O93" s="103" t="str">
        <f>IF(직접데이타입력!$M98=2,IF(직접데이타입력!$E98="14",직접데이타입력!$K98," ")," ")</f>
        <v xml:space="preserve"> </v>
      </c>
      <c r="P93" s="103" t="str">
        <f>IF(직접데이타입력!$M98=2,IF(직접데이타입력!$E98="15",직접데이타입력!$K98," ")," ")</f>
        <v xml:space="preserve"> </v>
      </c>
      <c r="Q93" s="103" t="str">
        <f>IF(직접데이타입력!$M98=2,IF(직접데이타입력!$E98="16",직접데이타입력!$K98," ")," ")</f>
        <v xml:space="preserve"> </v>
      </c>
      <c r="R93" s="103" t="str">
        <f>IF(직접데이타입력!$M98=2,IF(직접데이타입력!$E98="17",직접데이타입력!$K98," ")," ")</f>
        <v xml:space="preserve"> </v>
      </c>
      <c r="S93" s="103" t="str">
        <f>IF(직접데이타입력!$M98=2,IF(직접데이타입력!$E98="18",직접데이타입력!$K98," ")," ")</f>
        <v xml:space="preserve"> </v>
      </c>
      <c r="T93" s="103" t="str">
        <f>IF(직접데이타입력!$M98=2,IF(직접데이타입력!$E98="19",직접데이타입력!$K98," ")," ")</f>
        <v xml:space="preserve"> </v>
      </c>
    </row>
    <row r="94" spans="1:20" ht="11.25" customHeight="1">
      <c r="A94" s="103">
        <f t="shared" si="1"/>
        <v>93</v>
      </c>
      <c r="B94" s="103" t="str">
        <f>IF(직접데이타입력!$M99=2,IF(직접데이타입력!$E99="1",직접데이타입력!$K99," ")," ")</f>
        <v xml:space="preserve"> </v>
      </c>
      <c r="C94" s="103" t="str">
        <f>IF(직접데이타입력!$M99=2,IF(직접데이타입력!$E99="2",직접데이타입력!$K99," ")," ")</f>
        <v xml:space="preserve"> </v>
      </c>
      <c r="D94" s="103" t="str">
        <f>IF(직접데이타입력!$M99=2,IF(직접데이타입력!$E99="3",직접데이타입력!$K99," ")," ")</f>
        <v xml:space="preserve"> </v>
      </c>
      <c r="E94" s="103" t="str">
        <f>IF(직접데이타입력!$M99=2,IF(직접데이타입력!$E99="4",직접데이타입력!$K99," ")," ")</f>
        <v xml:space="preserve"> </v>
      </c>
      <c r="F94" s="103" t="str">
        <f>IF(직접데이타입력!$M99=2,IF(직접데이타입력!$E99="5",직접데이타입력!$K99," ")," ")</f>
        <v xml:space="preserve"> </v>
      </c>
      <c r="G94" s="103" t="str">
        <f>IF(직접데이타입력!$M99=2,IF(직접데이타입력!$E99="6",직접데이타입력!$K99," ")," ")</f>
        <v xml:space="preserve"> </v>
      </c>
      <c r="H94" s="103" t="str">
        <f>IF(직접데이타입력!$M99=2,IF(직접데이타입력!$E99="7",직접데이타입력!$K99," ")," ")</f>
        <v xml:space="preserve"> </v>
      </c>
      <c r="I94" s="103" t="str">
        <f>IF(직접데이타입력!$M99=2,IF(직접데이타입력!$E99="8",직접데이타입력!$K99," ")," ")</f>
        <v xml:space="preserve"> </v>
      </c>
      <c r="J94" s="103" t="str">
        <f>IF(직접데이타입력!$M99=2,IF(직접데이타입력!$E99="9",직접데이타입력!$K99," ")," ")</f>
        <v xml:space="preserve"> </v>
      </c>
      <c r="K94" s="103" t="str">
        <f>IF(직접데이타입력!$M99=2,IF(직접데이타입력!$E99="10",직접데이타입력!$K99," ")," ")</f>
        <v xml:space="preserve"> </v>
      </c>
      <c r="L94" s="103" t="str">
        <f>IF(직접데이타입력!$M99=2,IF(직접데이타입력!$E99="11",직접데이타입력!$K99," ")," ")</f>
        <v xml:space="preserve"> </v>
      </c>
      <c r="M94" s="103" t="str">
        <f>IF(직접데이타입력!$M99=2,IF(직접데이타입력!$E99="12",직접데이타입력!$K99," ")," ")</f>
        <v xml:space="preserve"> </v>
      </c>
      <c r="N94" s="103" t="str">
        <f>IF(직접데이타입력!$M99=2,IF(직접데이타입력!$E99="13",직접데이타입력!$K99," ")," ")</f>
        <v xml:space="preserve"> </v>
      </c>
      <c r="O94" s="103" t="str">
        <f>IF(직접데이타입력!$M99=2,IF(직접데이타입력!$E99="14",직접데이타입력!$K99," ")," ")</f>
        <v xml:space="preserve"> </v>
      </c>
      <c r="P94" s="103" t="str">
        <f>IF(직접데이타입력!$M99=2,IF(직접데이타입력!$E99="15",직접데이타입력!$K99," ")," ")</f>
        <v xml:space="preserve"> </v>
      </c>
      <c r="Q94" s="103" t="str">
        <f>IF(직접데이타입력!$M99=2,IF(직접데이타입력!$E99="16",직접데이타입력!$K99," ")," ")</f>
        <v xml:space="preserve"> </v>
      </c>
      <c r="R94" s="103" t="str">
        <f>IF(직접데이타입력!$M99=2,IF(직접데이타입력!$E99="17",직접데이타입력!$K99," ")," ")</f>
        <v xml:space="preserve"> </v>
      </c>
      <c r="S94" s="103" t="str">
        <f>IF(직접데이타입력!$M99=2,IF(직접데이타입력!$E99="18",직접데이타입력!$K99," ")," ")</f>
        <v xml:space="preserve"> </v>
      </c>
      <c r="T94" s="103" t="str">
        <f>IF(직접데이타입력!$M99=2,IF(직접데이타입력!$E99="19",직접데이타입력!$K99," ")," ")</f>
        <v xml:space="preserve"> </v>
      </c>
    </row>
    <row r="95" spans="1:20" ht="11.25" customHeight="1">
      <c r="A95" s="103">
        <f t="shared" si="1"/>
        <v>94</v>
      </c>
      <c r="B95" s="103" t="str">
        <f>IF(직접데이타입력!$M100=2,IF(직접데이타입력!$E100="1",직접데이타입력!$K100," ")," ")</f>
        <v xml:space="preserve"> </v>
      </c>
      <c r="C95" s="103" t="str">
        <f>IF(직접데이타입력!$M100=2,IF(직접데이타입력!$E100="2",직접데이타입력!$K100," ")," ")</f>
        <v xml:space="preserve"> </v>
      </c>
      <c r="D95" s="103" t="str">
        <f>IF(직접데이타입력!$M100=2,IF(직접데이타입력!$E100="3",직접데이타입력!$K100," ")," ")</f>
        <v xml:space="preserve"> </v>
      </c>
      <c r="E95" s="103" t="str">
        <f>IF(직접데이타입력!$M100=2,IF(직접데이타입력!$E100="4",직접데이타입력!$K100," ")," ")</f>
        <v xml:space="preserve"> </v>
      </c>
      <c r="F95" s="103" t="str">
        <f>IF(직접데이타입력!$M100=2,IF(직접데이타입력!$E100="5",직접데이타입력!$K100," ")," ")</f>
        <v xml:space="preserve"> </v>
      </c>
      <c r="G95" s="103" t="str">
        <f>IF(직접데이타입력!$M100=2,IF(직접데이타입력!$E100="6",직접데이타입력!$K100," ")," ")</f>
        <v xml:space="preserve"> </v>
      </c>
      <c r="H95" s="103" t="str">
        <f>IF(직접데이타입력!$M100=2,IF(직접데이타입력!$E100="7",직접데이타입력!$K100," ")," ")</f>
        <v xml:space="preserve"> </v>
      </c>
      <c r="I95" s="103" t="str">
        <f>IF(직접데이타입력!$M100=2,IF(직접데이타입력!$E100="8",직접데이타입력!$K100," ")," ")</f>
        <v xml:space="preserve"> </v>
      </c>
      <c r="J95" s="103" t="str">
        <f>IF(직접데이타입력!$M100=2,IF(직접데이타입력!$E100="9",직접데이타입력!$K100," ")," ")</f>
        <v xml:space="preserve"> </v>
      </c>
      <c r="K95" s="103" t="str">
        <f>IF(직접데이타입력!$M100=2,IF(직접데이타입력!$E100="10",직접데이타입력!$K100," ")," ")</f>
        <v xml:space="preserve"> </v>
      </c>
      <c r="L95" s="103" t="str">
        <f>IF(직접데이타입력!$M100=2,IF(직접데이타입력!$E100="11",직접데이타입력!$K100," ")," ")</f>
        <v xml:space="preserve"> </v>
      </c>
      <c r="M95" s="103" t="str">
        <f>IF(직접데이타입력!$M100=2,IF(직접데이타입력!$E100="12",직접데이타입력!$K100," ")," ")</f>
        <v xml:space="preserve"> </v>
      </c>
      <c r="N95" s="103" t="str">
        <f>IF(직접데이타입력!$M100=2,IF(직접데이타입력!$E100="13",직접데이타입력!$K100," ")," ")</f>
        <v xml:space="preserve"> </v>
      </c>
      <c r="O95" s="103" t="str">
        <f>IF(직접데이타입력!$M100=2,IF(직접데이타입력!$E100="14",직접데이타입력!$K100," ")," ")</f>
        <v xml:space="preserve"> </v>
      </c>
      <c r="P95" s="103" t="str">
        <f>IF(직접데이타입력!$M100=2,IF(직접데이타입력!$E100="15",직접데이타입력!$K100," ")," ")</f>
        <v xml:space="preserve"> </v>
      </c>
      <c r="Q95" s="103" t="str">
        <f>IF(직접데이타입력!$M100=2,IF(직접데이타입력!$E100="16",직접데이타입력!$K100," ")," ")</f>
        <v xml:space="preserve"> </v>
      </c>
      <c r="R95" s="103" t="str">
        <f>IF(직접데이타입력!$M100=2,IF(직접데이타입력!$E100="17",직접데이타입력!$K100," ")," ")</f>
        <v xml:space="preserve"> </v>
      </c>
      <c r="S95" s="103" t="str">
        <f>IF(직접데이타입력!$M100=2,IF(직접데이타입력!$E100="18",직접데이타입력!$K100," ")," ")</f>
        <v xml:space="preserve"> </v>
      </c>
      <c r="T95" s="103" t="str">
        <f>IF(직접데이타입력!$M100=2,IF(직접데이타입력!$E100="19",직접데이타입력!$K100," ")," ")</f>
        <v xml:space="preserve"> </v>
      </c>
    </row>
    <row r="96" spans="1:20" ht="11.25" customHeight="1">
      <c r="A96" s="103">
        <f t="shared" si="1"/>
        <v>95</v>
      </c>
      <c r="B96" s="103" t="str">
        <f>IF(직접데이타입력!$M101=2,IF(직접데이타입력!$E101="1",직접데이타입력!$K101," ")," ")</f>
        <v xml:space="preserve"> </v>
      </c>
      <c r="C96" s="103" t="str">
        <f>IF(직접데이타입력!$M101=2,IF(직접데이타입력!$E101="2",직접데이타입력!$K101," ")," ")</f>
        <v xml:space="preserve"> </v>
      </c>
      <c r="D96" s="103" t="str">
        <f>IF(직접데이타입력!$M101=2,IF(직접데이타입력!$E101="3",직접데이타입력!$K101," ")," ")</f>
        <v xml:space="preserve"> </v>
      </c>
      <c r="E96" s="103" t="str">
        <f>IF(직접데이타입력!$M101=2,IF(직접데이타입력!$E101="4",직접데이타입력!$K101," ")," ")</f>
        <v xml:space="preserve"> </v>
      </c>
      <c r="F96" s="103" t="str">
        <f>IF(직접데이타입력!$M101=2,IF(직접데이타입력!$E101="5",직접데이타입력!$K101," ")," ")</f>
        <v xml:space="preserve"> </v>
      </c>
      <c r="G96" s="103" t="str">
        <f>IF(직접데이타입력!$M101=2,IF(직접데이타입력!$E101="6",직접데이타입력!$K101," ")," ")</f>
        <v xml:space="preserve"> </v>
      </c>
      <c r="H96" s="103" t="str">
        <f>IF(직접데이타입력!$M101=2,IF(직접데이타입력!$E101="7",직접데이타입력!$K101," ")," ")</f>
        <v xml:space="preserve"> </v>
      </c>
      <c r="I96" s="103" t="str">
        <f>IF(직접데이타입력!$M101=2,IF(직접데이타입력!$E101="8",직접데이타입력!$K101," ")," ")</f>
        <v xml:space="preserve"> </v>
      </c>
      <c r="J96" s="103" t="str">
        <f>IF(직접데이타입력!$M101=2,IF(직접데이타입력!$E101="9",직접데이타입력!$K101," ")," ")</f>
        <v xml:space="preserve"> </v>
      </c>
      <c r="K96" s="103" t="str">
        <f>IF(직접데이타입력!$M101=2,IF(직접데이타입력!$E101="10",직접데이타입력!$K101," ")," ")</f>
        <v xml:space="preserve"> </v>
      </c>
      <c r="L96" s="103" t="str">
        <f>IF(직접데이타입력!$M101=2,IF(직접데이타입력!$E101="11",직접데이타입력!$K101," ")," ")</f>
        <v xml:space="preserve"> </v>
      </c>
      <c r="M96" s="103" t="str">
        <f>IF(직접데이타입력!$M101=2,IF(직접데이타입력!$E101="12",직접데이타입력!$K101," ")," ")</f>
        <v xml:space="preserve"> </v>
      </c>
      <c r="N96" s="103" t="str">
        <f>IF(직접데이타입력!$M101=2,IF(직접데이타입력!$E101="13",직접데이타입력!$K101," ")," ")</f>
        <v xml:space="preserve"> </v>
      </c>
      <c r="O96" s="103" t="str">
        <f>IF(직접데이타입력!$M101=2,IF(직접데이타입력!$E101="14",직접데이타입력!$K101," ")," ")</f>
        <v xml:space="preserve"> </v>
      </c>
      <c r="P96" s="103" t="str">
        <f>IF(직접데이타입력!$M101=2,IF(직접데이타입력!$E101="15",직접데이타입력!$K101," ")," ")</f>
        <v xml:space="preserve"> </v>
      </c>
      <c r="Q96" s="103" t="str">
        <f>IF(직접데이타입력!$M101=2,IF(직접데이타입력!$E101="16",직접데이타입력!$K101," ")," ")</f>
        <v xml:space="preserve"> </v>
      </c>
      <c r="R96" s="103" t="str">
        <f>IF(직접데이타입력!$M101=2,IF(직접데이타입력!$E101="17",직접데이타입력!$K101," ")," ")</f>
        <v xml:space="preserve"> </v>
      </c>
      <c r="S96" s="103" t="str">
        <f>IF(직접데이타입력!$M101=2,IF(직접데이타입력!$E101="18",직접데이타입력!$K101," ")," ")</f>
        <v xml:space="preserve"> </v>
      </c>
      <c r="T96" s="103" t="str">
        <f>IF(직접데이타입력!$M101=2,IF(직접데이타입력!$E101="19",직접데이타입력!$K101," ")," ")</f>
        <v xml:space="preserve"> </v>
      </c>
    </row>
    <row r="97" spans="1:20" ht="11.25" customHeight="1">
      <c r="A97" s="103">
        <f t="shared" si="1"/>
        <v>96</v>
      </c>
      <c r="B97" s="103" t="str">
        <f>IF(직접데이타입력!$M102=2,IF(직접데이타입력!$E102="1",직접데이타입력!$K102," ")," ")</f>
        <v xml:space="preserve"> </v>
      </c>
      <c r="C97" s="103" t="str">
        <f>IF(직접데이타입력!$M102=2,IF(직접데이타입력!$E102="2",직접데이타입력!$K102," ")," ")</f>
        <v xml:space="preserve"> </v>
      </c>
      <c r="D97" s="103" t="str">
        <f>IF(직접데이타입력!$M102=2,IF(직접데이타입력!$E102="3",직접데이타입력!$K102," ")," ")</f>
        <v xml:space="preserve"> </v>
      </c>
      <c r="E97" s="103" t="str">
        <f>IF(직접데이타입력!$M102=2,IF(직접데이타입력!$E102="4",직접데이타입력!$K102," ")," ")</f>
        <v xml:space="preserve"> </v>
      </c>
      <c r="F97" s="103" t="str">
        <f>IF(직접데이타입력!$M102=2,IF(직접데이타입력!$E102="5",직접데이타입력!$K102," ")," ")</f>
        <v xml:space="preserve"> </v>
      </c>
      <c r="G97" s="103" t="str">
        <f>IF(직접데이타입력!$M102=2,IF(직접데이타입력!$E102="6",직접데이타입력!$K102," ")," ")</f>
        <v xml:space="preserve"> </v>
      </c>
      <c r="H97" s="103" t="str">
        <f>IF(직접데이타입력!$M102=2,IF(직접데이타입력!$E102="7",직접데이타입력!$K102," ")," ")</f>
        <v xml:space="preserve"> </v>
      </c>
      <c r="I97" s="103" t="str">
        <f>IF(직접데이타입력!$M102=2,IF(직접데이타입력!$E102="8",직접데이타입력!$K102," ")," ")</f>
        <v xml:space="preserve"> </v>
      </c>
      <c r="J97" s="103" t="str">
        <f>IF(직접데이타입력!$M102=2,IF(직접데이타입력!$E102="9",직접데이타입력!$K102," ")," ")</f>
        <v xml:space="preserve"> </v>
      </c>
      <c r="K97" s="103" t="str">
        <f>IF(직접데이타입력!$M102=2,IF(직접데이타입력!$E102="10",직접데이타입력!$K102," ")," ")</f>
        <v xml:space="preserve"> </v>
      </c>
      <c r="L97" s="103" t="str">
        <f>IF(직접데이타입력!$M102=2,IF(직접데이타입력!$E102="11",직접데이타입력!$K102," ")," ")</f>
        <v xml:space="preserve"> </v>
      </c>
      <c r="M97" s="103" t="str">
        <f>IF(직접데이타입력!$M102=2,IF(직접데이타입력!$E102="12",직접데이타입력!$K102," ")," ")</f>
        <v xml:space="preserve"> </v>
      </c>
      <c r="N97" s="103" t="str">
        <f>IF(직접데이타입력!$M102=2,IF(직접데이타입력!$E102="13",직접데이타입력!$K102," ")," ")</f>
        <v xml:space="preserve"> </v>
      </c>
      <c r="O97" s="103" t="str">
        <f>IF(직접데이타입력!$M102=2,IF(직접데이타입력!$E102="14",직접데이타입력!$K102," ")," ")</f>
        <v xml:space="preserve"> </v>
      </c>
      <c r="P97" s="103" t="str">
        <f>IF(직접데이타입력!$M102=2,IF(직접데이타입력!$E102="15",직접데이타입력!$K102," ")," ")</f>
        <v xml:space="preserve"> </v>
      </c>
      <c r="Q97" s="103" t="str">
        <f>IF(직접데이타입력!$M102=2,IF(직접데이타입력!$E102="16",직접데이타입력!$K102," ")," ")</f>
        <v xml:space="preserve"> </v>
      </c>
      <c r="R97" s="103" t="str">
        <f>IF(직접데이타입력!$M102=2,IF(직접데이타입력!$E102="17",직접데이타입력!$K102," ")," ")</f>
        <v xml:space="preserve"> </v>
      </c>
      <c r="S97" s="103" t="str">
        <f>IF(직접데이타입력!$M102=2,IF(직접데이타입력!$E102="18",직접데이타입력!$K102," ")," ")</f>
        <v xml:space="preserve"> </v>
      </c>
      <c r="T97" s="103" t="str">
        <f>IF(직접데이타입력!$M102=2,IF(직접데이타입력!$E102="19",직접데이타입력!$K102," ")," ")</f>
        <v xml:space="preserve"> </v>
      </c>
    </row>
    <row r="98" spans="1:20" ht="11.25" customHeight="1">
      <c r="A98" s="103">
        <f t="shared" si="1"/>
        <v>97</v>
      </c>
      <c r="B98" s="103" t="str">
        <f>IF(직접데이타입력!$M103=2,IF(직접데이타입력!$E103="1",직접데이타입력!$K103," ")," ")</f>
        <v xml:space="preserve"> </v>
      </c>
      <c r="C98" s="103" t="str">
        <f>IF(직접데이타입력!$M103=2,IF(직접데이타입력!$E103="2",직접데이타입력!$K103," ")," ")</f>
        <v xml:space="preserve"> </v>
      </c>
      <c r="D98" s="103" t="str">
        <f>IF(직접데이타입력!$M103=2,IF(직접데이타입력!$E103="3",직접데이타입력!$K103," ")," ")</f>
        <v xml:space="preserve"> </v>
      </c>
      <c r="E98" s="103" t="str">
        <f>IF(직접데이타입력!$M103=2,IF(직접데이타입력!$E103="4",직접데이타입력!$K103," ")," ")</f>
        <v xml:space="preserve"> </v>
      </c>
      <c r="F98" s="103" t="str">
        <f>IF(직접데이타입력!$M103=2,IF(직접데이타입력!$E103="5",직접데이타입력!$K103," ")," ")</f>
        <v xml:space="preserve"> </v>
      </c>
      <c r="G98" s="103" t="str">
        <f>IF(직접데이타입력!$M103=2,IF(직접데이타입력!$E103="6",직접데이타입력!$K103," ")," ")</f>
        <v xml:space="preserve"> </v>
      </c>
      <c r="H98" s="103" t="str">
        <f>IF(직접데이타입력!$M103=2,IF(직접데이타입력!$E103="7",직접데이타입력!$K103," ")," ")</f>
        <v xml:space="preserve"> </v>
      </c>
      <c r="I98" s="103" t="str">
        <f>IF(직접데이타입력!$M103=2,IF(직접데이타입력!$E103="8",직접데이타입력!$K103," ")," ")</f>
        <v xml:space="preserve"> </v>
      </c>
      <c r="J98" s="103" t="str">
        <f>IF(직접데이타입력!$M103=2,IF(직접데이타입력!$E103="9",직접데이타입력!$K103," ")," ")</f>
        <v xml:space="preserve"> </v>
      </c>
      <c r="K98" s="103" t="str">
        <f>IF(직접데이타입력!$M103=2,IF(직접데이타입력!$E103="10",직접데이타입력!$K103," ")," ")</f>
        <v xml:space="preserve"> </v>
      </c>
      <c r="L98" s="103" t="str">
        <f>IF(직접데이타입력!$M103=2,IF(직접데이타입력!$E103="11",직접데이타입력!$K103," ")," ")</f>
        <v xml:space="preserve"> </v>
      </c>
      <c r="M98" s="103" t="str">
        <f>IF(직접데이타입력!$M103=2,IF(직접데이타입력!$E103="12",직접데이타입력!$K103," ")," ")</f>
        <v xml:space="preserve"> </v>
      </c>
      <c r="N98" s="103" t="str">
        <f>IF(직접데이타입력!$M103=2,IF(직접데이타입력!$E103="13",직접데이타입력!$K103," ")," ")</f>
        <v xml:space="preserve"> </v>
      </c>
      <c r="O98" s="103" t="str">
        <f>IF(직접데이타입력!$M103=2,IF(직접데이타입력!$E103="14",직접데이타입력!$K103," ")," ")</f>
        <v xml:space="preserve"> </v>
      </c>
      <c r="P98" s="103" t="str">
        <f>IF(직접데이타입력!$M103=2,IF(직접데이타입력!$E103="15",직접데이타입력!$K103," ")," ")</f>
        <v xml:space="preserve"> </v>
      </c>
      <c r="Q98" s="103" t="str">
        <f>IF(직접데이타입력!$M103=2,IF(직접데이타입력!$E103="16",직접데이타입력!$K103," ")," ")</f>
        <v xml:space="preserve"> </v>
      </c>
      <c r="R98" s="103" t="str">
        <f>IF(직접데이타입력!$M103=2,IF(직접데이타입력!$E103="17",직접데이타입력!$K103," ")," ")</f>
        <v xml:space="preserve"> </v>
      </c>
      <c r="S98" s="103" t="str">
        <f>IF(직접데이타입력!$M103=2,IF(직접데이타입력!$E103="18",직접데이타입력!$K103," ")," ")</f>
        <v xml:space="preserve"> </v>
      </c>
      <c r="T98" s="103" t="str">
        <f>IF(직접데이타입력!$M103=2,IF(직접데이타입력!$E103="19",직접데이타입력!$K103," ")," ")</f>
        <v xml:space="preserve"> </v>
      </c>
    </row>
    <row r="99" spans="1:20" ht="11.25" customHeight="1">
      <c r="A99" s="103">
        <f t="shared" si="1"/>
        <v>98</v>
      </c>
      <c r="B99" s="103" t="str">
        <f>IF(직접데이타입력!$M104=2,IF(직접데이타입력!$E104="1",직접데이타입력!$K104," ")," ")</f>
        <v xml:space="preserve"> </v>
      </c>
      <c r="C99" s="103" t="str">
        <f>IF(직접데이타입력!$M104=2,IF(직접데이타입력!$E104="2",직접데이타입력!$K104," ")," ")</f>
        <v xml:space="preserve"> </v>
      </c>
      <c r="D99" s="103" t="str">
        <f>IF(직접데이타입력!$M104=2,IF(직접데이타입력!$E104="3",직접데이타입력!$K104," ")," ")</f>
        <v xml:space="preserve"> </v>
      </c>
      <c r="E99" s="103" t="str">
        <f>IF(직접데이타입력!$M104=2,IF(직접데이타입력!$E104="4",직접데이타입력!$K104," ")," ")</f>
        <v xml:space="preserve"> </v>
      </c>
      <c r="F99" s="103" t="str">
        <f>IF(직접데이타입력!$M104=2,IF(직접데이타입력!$E104="5",직접데이타입력!$K104," ")," ")</f>
        <v xml:space="preserve"> </v>
      </c>
      <c r="G99" s="103" t="str">
        <f>IF(직접데이타입력!$M104=2,IF(직접데이타입력!$E104="6",직접데이타입력!$K104," ")," ")</f>
        <v xml:space="preserve"> </v>
      </c>
      <c r="H99" s="103" t="str">
        <f>IF(직접데이타입력!$M104=2,IF(직접데이타입력!$E104="7",직접데이타입력!$K104," ")," ")</f>
        <v xml:space="preserve"> </v>
      </c>
      <c r="I99" s="103" t="str">
        <f>IF(직접데이타입력!$M104=2,IF(직접데이타입력!$E104="8",직접데이타입력!$K104," ")," ")</f>
        <v xml:space="preserve"> </v>
      </c>
      <c r="J99" s="103" t="str">
        <f>IF(직접데이타입력!$M104=2,IF(직접데이타입력!$E104="9",직접데이타입력!$K104," ")," ")</f>
        <v xml:space="preserve"> </v>
      </c>
      <c r="K99" s="103" t="str">
        <f>IF(직접데이타입력!$M104=2,IF(직접데이타입력!$E104="10",직접데이타입력!$K104," ")," ")</f>
        <v xml:space="preserve"> </v>
      </c>
      <c r="L99" s="103" t="str">
        <f>IF(직접데이타입력!$M104=2,IF(직접데이타입력!$E104="11",직접데이타입력!$K104," ")," ")</f>
        <v xml:space="preserve"> </v>
      </c>
      <c r="M99" s="103" t="str">
        <f>IF(직접데이타입력!$M104=2,IF(직접데이타입력!$E104="12",직접데이타입력!$K104," ")," ")</f>
        <v xml:space="preserve"> </v>
      </c>
      <c r="N99" s="103" t="str">
        <f>IF(직접데이타입력!$M104=2,IF(직접데이타입력!$E104="13",직접데이타입력!$K104," ")," ")</f>
        <v xml:space="preserve"> </v>
      </c>
      <c r="O99" s="103" t="str">
        <f>IF(직접데이타입력!$M104=2,IF(직접데이타입력!$E104="14",직접데이타입력!$K104," ")," ")</f>
        <v xml:space="preserve"> </v>
      </c>
      <c r="P99" s="103" t="str">
        <f>IF(직접데이타입력!$M104=2,IF(직접데이타입력!$E104="15",직접데이타입력!$K104," ")," ")</f>
        <v xml:space="preserve"> </v>
      </c>
      <c r="Q99" s="103" t="str">
        <f>IF(직접데이타입력!$M104=2,IF(직접데이타입력!$E104="16",직접데이타입력!$K104," ")," ")</f>
        <v xml:space="preserve"> </v>
      </c>
      <c r="R99" s="103" t="str">
        <f>IF(직접데이타입력!$M104=2,IF(직접데이타입력!$E104="17",직접데이타입력!$K104," ")," ")</f>
        <v xml:space="preserve"> </v>
      </c>
      <c r="S99" s="103" t="str">
        <f>IF(직접데이타입력!$M104=2,IF(직접데이타입력!$E104="18",직접데이타입력!$K104," ")," ")</f>
        <v xml:space="preserve"> </v>
      </c>
      <c r="T99" s="103" t="str">
        <f>IF(직접데이타입력!$M104=2,IF(직접데이타입력!$E104="19",직접데이타입력!$K104," ")," ")</f>
        <v xml:space="preserve"> </v>
      </c>
    </row>
    <row r="100" spans="1:20" ht="11.25" customHeight="1">
      <c r="A100" s="103">
        <f t="shared" si="1"/>
        <v>99</v>
      </c>
      <c r="B100" s="103" t="str">
        <f>IF(직접데이타입력!$M105=2,IF(직접데이타입력!$E105="1",직접데이타입력!$K105," ")," ")</f>
        <v xml:space="preserve"> </v>
      </c>
      <c r="C100" s="103" t="str">
        <f>IF(직접데이타입력!$M105=2,IF(직접데이타입력!$E105="2",직접데이타입력!$K105," ")," ")</f>
        <v xml:space="preserve"> </v>
      </c>
      <c r="D100" s="103" t="str">
        <f>IF(직접데이타입력!$M105=2,IF(직접데이타입력!$E105="3",직접데이타입력!$K105," ")," ")</f>
        <v xml:space="preserve"> </v>
      </c>
      <c r="E100" s="103" t="str">
        <f>IF(직접데이타입력!$M105=2,IF(직접데이타입력!$E105="4",직접데이타입력!$K105," ")," ")</f>
        <v xml:space="preserve"> </v>
      </c>
      <c r="F100" s="103" t="str">
        <f>IF(직접데이타입력!$M105=2,IF(직접데이타입력!$E105="5",직접데이타입력!$K105," ")," ")</f>
        <v xml:space="preserve"> </v>
      </c>
      <c r="G100" s="103" t="str">
        <f>IF(직접데이타입력!$M105=2,IF(직접데이타입력!$E105="6",직접데이타입력!$K105," ")," ")</f>
        <v xml:space="preserve"> </v>
      </c>
      <c r="H100" s="103" t="str">
        <f>IF(직접데이타입력!$M105=2,IF(직접데이타입력!$E105="7",직접데이타입력!$K105," ")," ")</f>
        <v xml:space="preserve"> </v>
      </c>
      <c r="I100" s="103" t="str">
        <f>IF(직접데이타입력!$M105=2,IF(직접데이타입력!$E105="8",직접데이타입력!$K105," ")," ")</f>
        <v xml:space="preserve"> </v>
      </c>
      <c r="J100" s="103" t="str">
        <f>IF(직접데이타입력!$M105=2,IF(직접데이타입력!$E105="9",직접데이타입력!$K105," ")," ")</f>
        <v xml:space="preserve"> </v>
      </c>
      <c r="K100" s="103" t="str">
        <f>IF(직접데이타입력!$M105=2,IF(직접데이타입력!$E105="10",직접데이타입력!$K105," ")," ")</f>
        <v xml:space="preserve"> </v>
      </c>
      <c r="L100" s="103" t="str">
        <f>IF(직접데이타입력!$M105=2,IF(직접데이타입력!$E105="11",직접데이타입력!$K105," ")," ")</f>
        <v xml:space="preserve"> </v>
      </c>
      <c r="M100" s="103" t="str">
        <f>IF(직접데이타입력!$M105=2,IF(직접데이타입력!$E105="12",직접데이타입력!$K105," ")," ")</f>
        <v xml:space="preserve"> </v>
      </c>
      <c r="N100" s="103" t="str">
        <f>IF(직접데이타입력!$M105=2,IF(직접데이타입력!$E105="13",직접데이타입력!$K105," ")," ")</f>
        <v xml:space="preserve"> </v>
      </c>
      <c r="O100" s="103" t="str">
        <f>IF(직접데이타입력!$M105=2,IF(직접데이타입력!$E105="14",직접데이타입력!$K105," ")," ")</f>
        <v xml:space="preserve"> </v>
      </c>
      <c r="P100" s="103" t="str">
        <f>IF(직접데이타입력!$M105=2,IF(직접데이타입력!$E105="15",직접데이타입력!$K105," ")," ")</f>
        <v xml:space="preserve"> </v>
      </c>
      <c r="Q100" s="103" t="str">
        <f>IF(직접데이타입력!$M105=2,IF(직접데이타입력!$E105="16",직접데이타입력!$K105," ")," ")</f>
        <v xml:space="preserve"> </v>
      </c>
      <c r="R100" s="103" t="str">
        <f>IF(직접데이타입력!$M105=2,IF(직접데이타입력!$E105="17",직접데이타입력!$K105," ")," ")</f>
        <v xml:space="preserve"> </v>
      </c>
      <c r="S100" s="103" t="str">
        <f>IF(직접데이타입력!$M105=2,IF(직접데이타입력!$E105="18",직접데이타입력!$K105," ")," ")</f>
        <v xml:space="preserve"> </v>
      </c>
      <c r="T100" s="103" t="str">
        <f>IF(직접데이타입력!$M105=2,IF(직접데이타입력!$E105="19",직접데이타입력!$K105," ")," ")</f>
        <v xml:space="preserve"> </v>
      </c>
    </row>
    <row r="101" spans="1:20" ht="11.25" customHeight="1">
      <c r="A101" s="103">
        <f t="shared" si="1"/>
        <v>100</v>
      </c>
      <c r="B101" s="103" t="str">
        <f>IF(직접데이타입력!$M106=2,IF(직접데이타입력!$E106="1",직접데이타입력!$K106," ")," ")</f>
        <v xml:space="preserve"> </v>
      </c>
      <c r="C101" s="103" t="str">
        <f>IF(직접데이타입력!$M106=2,IF(직접데이타입력!$E106="2",직접데이타입력!$K106," ")," ")</f>
        <v xml:space="preserve"> </v>
      </c>
      <c r="D101" s="103" t="str">
        <f>IF(직접데이타입력!$M106=2,IF(직접데이타입력!$E106="3",직접데이타입력!$K106," ")," ")</f>
        <v xml:space="preserve"> </v>
      </c>
      <c r="E101" s="103" t="str">
        <f>IF(직접데이타입력!$M106=2,IF(직접데이타입력!$E106="4",직접데이타입력!$K106," ")," ")</f>
        <v xml:space="preserve"> </v>
      </c>
      <c r="F101" s="103" t="str">
        <f>IF(직접데이타입력!$M106=2,IF(직접데이타입력!$E106="5",직접데이타입력!$K106," ")," ")</f>
        <v xml:space="preserve"> </v>
      </c>
      <c r="G101" s="103" t="str">
        <f>IF(직접데이타입력!$M106=2,IF(직접데이타입력!$E106="6",직접데이타입력!$K106," ")," ")</f>
        <v xml:space="preserve"> </v>
      </c>
      <c r="H101" s="103" t="str">
        <f>IF(직접데이타입력!$M106=2,IF(직접데이타입력!$E106="7",직접데이타입력!$K106," ")," ")</f>
        <v xml:space="preserve"> </v>
      </c>
      <c r="I101" s="103" t="str">
        <f>IF(직접데이타입력!$M106=2,IF(직접데이타입력!$E106="8",직접데이타입력!$K106," ")," ")</f>
        <v xml:space="preserve"> </v>
      </c>
      <c r="J101" s="103" t="str">
        <f>IF(직접데이타입력!$M106=2,IF(직접데이타입력!$E106="9",직접데이타입력!$K106," ")," ")</f>
        <v xml:space="preserve"> </v>
      </c>
      <c r="K101" s="103" t="str">
        <f>IF(직접데이타입력!$M106=2,IF(직접데이타입력!$E106="10",직접데이타입력!$K106," ")," ")</f>
        <v xml:space="preserve"> </v>
      </c>
      <c r="L101" s="103" t="str">
        <f>IF(직접데이타입력!$M106=2,IF(직접데이타입력!$E106="11",직접데이타입력!$K106," ")," ")</f>
        <v xml:space="preserve"> </v>
      </c>
      <c r="M101" s="103" t="str">
        <f>IF(직접데이타입력!$M106=2,IF(직접데이타입력!$E106="12",직접데이타입력!$K106," ")," ")</f>
        <v xml:space="preserve"> </v>
      </c>
      <c r="N101" s="103" t="str">
        <f>IF(직접데이타입력!$M106=2,IF(직접데이타입력!$E106="13",직접데이타입력!$K106," ")," ")</f>
        <v xml:space="preserve"> </v>
      </c>
      <c r="O101" s="103" t="str">
        <f>IF(직접데이타입력!$M106=2,IF(직접데이타입력!$E106="14",직접데이타입력!$K106," ")," ")</f>
        <v xml:space="preserve"> </v>
      </c>
      <c r="P101" s="103" t="str">
        <f>IF(직접데이타입력!$M106=2,IF(직접데이타입력!$E106="15",직접데이타입력!$K106," ")," ")</f>
        <v xml:space="preserve"> </v>
      </c>
      <c r="Q101" s="103" t="str">
        <f>IF(직접데이타입력!$M106=2,IF(직접데이타입력!$E106="16",직접데이타입력!$K106," ")," ")</f>
        <v xml:space="preserve"> </v>
      </c>
      <c r="R101" s="103" t="str">
        <f>IF(직접데이타입력!$M106=2,IF(직접데이타입력!$E106="17",직접데이타입력!$K106," ")," ")</f>
        <v xml:space="preserve"> </v>
      </c>
      <c r="S101" s="103" t="str">
        <f>IF(직접데이타입력!$M106=2,IF(직접데이타입력!$E106="18",직접데이타입력!$K106," ")," ")</f>
        <v xml:space="preserve"> </v>
      </c>
      <c r="T101" s="103" t="str">
        <f>IF(직접데이타입력!$M106=2,IF(직접데이타입력!$E106="19",직접데이타입력!$K106," ")," ")</f>
        <v xml:space="preserve"> </v>
      </c>
    </row>
    <row r="102" spans="1:20" ht="11.25" customHeight="1">
      <c r="A102" s="103">
        <f t="shared" si="1"/>
        <v>101</v>
      </c>
      <c r="B102" s="103" t="str">
        <f>IF(직접데이타입력!$M107=2,IF(직접데이타입력!$E107="1",직접데이타입력!$K107," ")," ")</f>
        <v xml:space="preserve"> </v>
      </c>
      <c r="C102" s="103" t="str">
        <f>IF(직접데이타입력!$M107=2,IF(직접데이타입력!$E107="2",직접데이타입력!$K107," ")," ")</f>
        <v xml:space="preserve"> </v>
      </c>
      <c r="D102" s="103" t="str">
        <f>IF(직접데이타입력!$M107=2,IF(직접데이타입력!$E107="3",직접데이타입력!$K107," ")," ")</f>
        <v xml:space="preserve"> </v>
      </c>
      <c r="E102" s="103" t="str">
        <f>IF(직접데이타입력!$M107=2,IF(직접데이타입력!$E107="4",직접데이타입력!$K107," ")," ")</f>
        <v xml:space="preserve"> </v>
      </c>
      <c r="F102" s="103" t="str">
        <f>IF(직접데이타입력!$M107=2,IF(직접데이타입력!$E107="5",직접데이타입력!$K107," ")," ")</f>
        <v xml:space="preserve"> </v>
      </c>
      <c r="G102" s="103" t="str">
        <f>IF(직접데이타입력!$M107=2,IF(직접데이타입력!$E107="6",직접데이타입력!$K107," ")," ")</f>
        <v xml:space="preserve"> </v>
      </c>
      <c r="H102" s="103" t="str">
        <f>IF(직접데이타입력!$M107=2,IF(직접데이타입력!$E107="7",직접데이타입력!$K107," ")," ")</f>
        <v xml:space="preserve"> </v>
      </c>
      <c r="I102" s="103" t="str">
        <f>IF(직접데이타입력!$M107=2,IF(직접데이타입력!$E107="8",직접데이타입력!$K107," ")," ")</f>
        <v xml:space="preserve"> </v>
      </c>
      <c r="J102" s="103" t="str">
        <f>IF(직접데이타입력!$M107=2,IF(직접데이타입력!$E107="9",직접데이타입력!$K107," ")," ")</f>
        <v xml:space="preserve"> </v>
      </c>
      <c r="K102" s="103" t="str">
        <f>IF(직접데이타입력!$M107=2,IF(직접데이타입력!$E107="10",직접데이타입력!$K107," ")," ")</f>
        <v xml:space="preserve"> </v>
      </c>
      <c r="L102" s="103" t="str">
        <f>IF(직접데이타입력!$M107=2,IF(직접데이타입력!$E107="11",직접데이타입력!$K107," ")," ")</f>
        <v xml:space="preserve"> </v>
      </c>
      <c r="M102" s="103" t="str">
        <f>IF(직접데이타입력!$M107=2,IF(직접데이타입력!$E107="12",직접데이타입력!$K107," ")," ")</f>
        <v xml:space="preserve"> </v>
      </c>
      <c r="N102" s="103" t="str">
        <f>IF(직접데이타입력!$M107=2,IF(직접데이타입력!$E107="13",직접데이타입력!$K107," ")," ")</f>
        <v xml:space="preserve"> </v>
      </c>
      <c r="O102" s="103" t="str">
        <f>IF(직접데이타입력!$M107=2,IF(직접데이타입력!$E107="14",직접데이타입력!$K107," ")," ")</f>
        <v xml:space="preserve"> </v>
      </c>
      <c r="P102" s="103" t="str">
        <f>IF(직접데이타입력!$M107=2,IF(직접데이타입력!$E107="15",직접데이타입력!$K107," ")," ")</f>
        <v xml:space="preserve"> </v>
      </c>
      <c r="Q102" s="103" t="str">
        <f>IF(직접데이타입력!$M107=2,IF(직접데이타입력!$E107="16",직접데이타입력!$K107," ")," ")</f>
        <v xml:space="preserve"> </v>
      </c>
      <c r="R102" s="103" t="str">
        <f>IF(직접데이타입력!$M107=2,IF(직접데이타입력!$E107="17",직접데이타입력!$K107," ")," ")</f>
        <v xml:space="preserve"> </v>
      </c>
      <c r="S102" s="103" t="str">
        <f>IF(직접데이타입력!$M107=2,IF(직접데이타입력!$E107="18",직접데이타입력!$K107," ")," ")</f>
        <v xml:space="preserve"> </v>
      </c>
      <c r="T102" s="103" t="str">
        <f>IF(직접데이타입력!$M107=2,IF(직접데이타입력!$E107="19",직접데이타입력!$K107," ")," ")</f>
        <v xml:space="preserve"> </v>
      </c>
    </row>
    <row r="103" spans="1:20" ht="11.25" customHeight="1">
      <c r="A103" s="103">
        <f t="shared" si="1"/>
        <v>102</v>
      </c>
      <c r="B103" s="103" t="str">
        <f>IF(직접데이타입력!$M108=2,IF(직접데이타입력!$E108="1",직접데이타입력!$K108," ")," ")</f>
        <v xml:space="preserve"> </v>
      </c>
      <c r="C103" s="103" t="str">
        <f>IF(직접데이타입력!$M108=2,IF(직접데이타입력!$E108="2",직접데이타입력!$K108," ")," ")</f>
        <v xml:space="preserve"> </v>
      </c>
      <c r="D103" s="103" t="str">
        <f>IF(직접데이타입력!$M108=2,IF(직접데이타입력!$E108="3",직접데이타입력!$K108," ")," ")</f>
        <v xml:space="preserve"> </v>
      </c>
      <c r="E103" s="103" t="str">
        <f>IF(직접데이타입력!$M108=2,IF(직접데이타입력!$E108="4",직접데이타입력!$K108," ")," ")</f>
        <v xml:space="preserve"> </v>
      </c>
      <c r="F103" s="103" t="str">
        <f>IF(직접데이타입력!$M108=2,IF(직접데이타입력!$E108="5",직접데이타입력!$K108," ")," ")</f>
        <v xml:space="preserve"> </v>
      </c>
      <c r="G103" s="103" t="str">
        <f>IF(직접데이타입력!$M108=2,IF(직접데이타입력!$E108="6",직접데이타입력!$K108," ")," ")</f>
        <v xml:space="preserve"> </v>
      </c>
      <c r="H103" s="103" t="str">
        <f>IF(직접데이타입력!$M108=2,IF(직접데이타입력!$E108="7",직접데이타입력!$K108," ")," ")</f>
        <v xml:space="preserve"> </v>
      </c>
      <c r="I103" s="103" t="str">
        <f>IF(직접데이타입력!$M108=2,IF(직접데이타입력!$E108="8",직접데이타입력!$K108," ")," ")</f>
        <v xml:space="preserve"> </v>
      </c>
      <c r="J103" s="103" t="str">
        <f>IF(직접데이타입력!$M108=2,IF(직접데이타입력!$E108="9",직접데이타입력!$K108," ")," ")</f>
        <v xml:space="preserve"> </v>
      </c>
      <c r="K103" s="103" t="str">
        <f>IF(직접데이타입력!$M108=2,IF(직접데이타입력!$E108="10",직접데이타입력!$K108," ")," ")</f>
        <v xml:space="preserve"> </v>
      </c>
      <c r="L103" s="103" t="str">
        <f>IF(직접데이타입력!$M108=2,IF(직접데이타입력!$E108="11",직접데이타입력!$K108," ")," ")</f>
        <v xml:space="preserve"> </v>
      </c>
      <c r="M103" s="103" t="str">
        <f>IF(직접데이타입력!$M108=2,IF(직접데이타입력!$E108="12",직접데이타입력!$K108," ")," ")</f>
        <v xml:space="preserve"> </v>
      </c>
      <c r="N103" s="103" t="str">
        <f>IF(직접데이타입력!$M108=2,IF(직접데이타입력!$E108="13",직접데이타입력!$K108," ")," ")</f>
        <v xml:space="preserve"> </v>
      </c>
      <c r="O103" s="103" t="str">
        <f>IF(직접데이타입력!$M108=2,IF(직접데이타입력!$E108="14",직접데이타입력!$K108," ")," ")</f>
        <v xml:space="preserve"> </v>
      </c>
      <c r="P103" s="103" t="str">
        <f>IF(직접데이타입력!$M108=2,IF(직접데이타입력!$E108="15",직접데이타입력!$K108," ")," ")</f>
        <v xml:space="preserve"> </v>
      </c>
      <c r="Q103" s="103" t="str">
        <f>IF(직접데이타입력!$M108=2,IF(직접데이타입력!$E108="16",직접데이타입력!$K108," ")," ")</f>
        <v xml:space="preserve"> </v>
      </c>
      <c r="R103" s="103" t="str">
        <f>IF(직접데이타입력!$M108=2,IF(직접데이타입력!$E108="17",직접데이타입력!$K108," ")," ")</f>
        <v xml:space="preserve"> </v>
      </c>
      <c r="S103" s="103" t="str">
        <f>IF(직접데이타입력!$M108=2,IF(직접데이타입력!$E108="18",직접데이타입력!$K108," ")," ")</f>
        <v xml:space="preserve"> </v>
      </c>
      <c r="T103" s="103" t="str">
        <f>IF(직접데이타입력!$M108=2,IF(직접데이타입력!$E108="19",직접데이타입력!$K108," ")," ")</f>
        <v xml:space="preserve"> </v>
      </c>
    </row>
    <row r="104" spans="1:20" ht="11.25" customHeight="1">
      <c r="A104" s="103">
        <f t="shared" si="1"/>
        <v>103</v>
      </c>
      <c r="B104" s="103" t="str">
        <f>IF(직접데이타입력!$M109=2,IF(직접데이타입력!$E109="1",직접데이타입력!$K109," ")," ")</f>
        <v xml:space="preserve"> </v>
      </c>
      <c r="C104" s="103" t="str">
        <f>IF(직접데이타입력!$M109=2,IF(직접데이타입력!$E109="2",직접데이타입력!$K109," ")," ")</f>
        <v xml:space="preserve"> </v>
      </c>
      <c r="D104" s="103" t="str">
        <f>IF(직접데이타입력!$M109=2,IF(직접데이타입력!$E109="3",직접데이타입력!$K109," ")," ")</f>
        <v xml:space="preserve"> </v>
      </c>
      <c r="E104" s="103" t="str">
        <f>IF(직접데이타입력!$M109=2,IF(직접데이타입력!$E109="4",직접데이타입력!$K109," ")," ")</f>
        <v xml:space="preserve"> </v>
      </c>
      <c r="F104" s="103" t="str">
        <f>IF(직접데이타입력!$M109=2,IF(직접데이타입력!$E109="5",직접데이타입력!$K109," ")," ")</f>
        <v xml:space="preserve"> </v>
      </c>
      <c r="G104" s="103" t="str">
        <f>IF(직접데이타입력!$M109=2,IF(직접데이타입력!$E109="6",직접데이타입력!$K109," ")," ")</f>
        <v xml:space="preserve"> </v>
      </c>
      <c r="H104" s="103" t="str">
        <f>IF(직접데이타입력!$M109=2,IF(직접데이타입력!$E109="7",직접데이타입력!$K109," ")," ")</f>
        <v xml:space="preserve"> </v>
      </c>
      <c r="I104" s="103" t="str">
        <f>IF(직접데이타입력!$M109=2,IF(직접데이타입력!$E109="8",직접데이타입력!$K109," ")," ")</f>
        <v xml:space="preserve"> </v>
      </c>
      <c r="J104" s="103" t="str">
        <f>IF(직접데이타입력!$M109=2,IF(직접데이타입력!$E109="9",직접데이타입력!$K109," ")," ")</f>
        <v xml:space="preserve"> </v>
      </c>
      <c r="K104" s="103" t="str">
        <f>IF(직접데이타입력!$M109=2,IF(직접데이타입력!$E109="10",직접데이타입력!$K109," ")," ")</f>
        <v xml:space="preserve"> </v>
      </c>
      <c r="L104" s="103" t="str">
        <f>IF(직접데이타입력!$M109=2,IF(직접데이타입력!$E109="11",직접데이타입력!$K109," ")," ")</f>
        <v xml:space="preserve"> </v>
      </c>
      <c r="M104" s="103" t="str">
        <f>IF(직접데이타입력!$M109=2,IF(직접데이타입력!$E109="12",직접데이타입력!$K109," ")," ")</f>
        <v xml:space="preserve"> </v>
      </c>
      <c r="N104" s="103" t="str">
        <f>IF(직접데이타입력!$M109=2,IF(직접데이타입력!$E109="13",직접데이타입력!$K109," ")," ")</f>
        <v xml:space="preserve"> </v>
      </c>
      <c r="O104" s="103" t="str">
        <f>IF(직접데이타입력!$M109=2,IF(직접데이타입력!$E109="14",직접데이타입력!$K109," ")," ")</f>
        <v xml:space="preserve"> </v>
      </c>
      <c r="P104" s="103" t="str">
        <f>IF(직접데이타입력!$M109=2,IF(직접데이타입력!$E109="15",직접데이타입력!$K109," ")," ")</f>
        <v xml:space="preserve"> </v>
      </c>
      <c r="Q104" s="103" t="str">
        <f>IF(직접데이타입력!$M109=2,IF(직접데이타입력!$E109="16",직접데이타입력!$K109," ")," ")</f>
        <v xml:space="preserve"> </v>
      </c>
      <c r="R104" s="103" t="str">
        <f>IF(직접데이타입력!$M109=2,IF(직접데이타입력!$E109="17",직접데이타입력!$K109," ")," ")</f>
        <v xml:space="preserve"> </v>
      </c>
      <c r="S104" s="103" t="str">
        <f>IF(직접데이타입력!$M109=2,IF(직접데이타입력!$E109="18",직접데이타입력!$K109," ")," ")</f>
        <v xml:space="preserve"> </v>
      </c>
      <c r="T104" s="103" t="str">
        <f>IF(직접데이타입력!$M109=2,IF(직접데이타입력!$E109="19",직접데이타입력!$K109," ")," ")</f>
        <v xml:space="preserve"> </v>
      </c>
    </row>
    <row r="105" spans="1:20" ht="11.25" customHeight="1">
      <c r="A105" s="103">
        <f t="shared" si="1"/>
        <v>104</v>
      </c>
      <c r="B105" s="103" t="str">
        <f>IF(직접데이타입력!$M110=2,IF(직접데이타입력!$E110="1",직접데이타입력!$K110," ")," ")</f>
        <v xml:space="preserve"> </v>
      </c>
      <c r="C105" s="103" t="str">
        <f>IF(직접데이타입력!$M110=2,IF(직접데이타입력!$E110="2",직접데이타입력!$K110," ")," ")</f>
        <v xml:space="preserve"> </v>
      </c>
      <c r="D105" s="103" t="str">
        <f>IF(직접데이타입력!$M110=2,IF(직접데이타입력!$E110="3",직접데이타입력!$K110," ")," ")</f>
        <v xml:space="preserve"> </v>
      </c>
      <c r="E105" s="103" t="str">
        <f>IF(직접데이타입력!$M110=2,IF(직접데이타입력!$E110="4",직접데이타입력!$K110," ")," ")</f>
        <v xml:space="preserve"> </v>
      </c>
      <c r="F105" s="103" t="str">
        <f>IF(직접데이타입력!$M110=2,IF(직접데이타입력!$E110="5",직접데이타입력!$K110," ")," ")</f>
        <v xml:space="preserve"> </v>
      </c>
      <c r="G105" s="103" t="str">
        <f>IF(직접데이타입력!$M110=2,IF(직접데이타입력!$E110="6",직접데이타입력!$K110," ")," ")</f>
        <v xml:space="preserve"> </v>
      </c>
      <c r="H105" s="103" t="str">
        <f>IF(직접데이타입력!$M110=2,IF(직접데이타입력!$E110="7",직접데이타입력!$K110," ")," ")</f>
        <v xml:space="preserve"> </v>
      </c>
      <c r="I105" s="103" t="str">
        <f>IF(직접데이타입력!$M110=2,IF(직접데이타입력!$E110="8",직접데이타입력!$K110," ")," ")</f>
        <v xml:space="preserve"> </v>
      </c>
      <c r="J105" s="103" t="str">
        <f>IF(직접데이타입력!$M110=2,IF(직접데이타입력!$E110="9",직접데이타입력!$K110," ")," ")</f>
        <v xml:space="preserve"> </v>
      </c>
      <c r="K105" s="103" t="str">
        <f>IF(직접데이타입력!$M110=2,IF(직접데이타입력!$E110="10",직접데이타입력!$K110," ")," ")</f>
        <v xml:space="preserve"> </v>
      </c>
      <c r="L105" s="103" t="str">
        <f>IF(직접데이타입력!$M110=2,IF(직접데이타입력!$E110="11",직접데이타입력!$K110," ")," ")</f>
        <v xml:space="preserve"> </v>
      </c>
      <c r="M105" s="103" t="str">
        <f>IF(직접데이타입력!$M110=2,IF(직접데이타입력!$E110="12",직접데이타입력!$K110," ")," ")</f>
        <v xml:space="preserve"> </v>
      </c>
      <c r="N105" s="103" t="str">
        <f>IF(직접데이타입력!$M110=2,IF(직접데이타입력!$E110="13",직접데이타입력!$K110," ")," ")</f>
        <v xml:space="preserve"> </v>
      </c>
      <c r="O105" s="103" t="str">
        <f>IF(직접데이타입력!$M110=2,IF(직접데이타입력!$E110="14",직접데이타입력!$K110," ")," ")</f>
        <v xml:space="preserve"> </v>
      </c>
      <c r="P105" s="103" t="str">
        <f>IF(직접데이타입력!$M110=2,IF(직접데이타입력!$E110="15",직접데이타입력!$K110," ")," ")</f>
        <v xml:space="preserve"> </v>
      </c>
      <c r="Q105" s="103" t="str">
        <f>IF(직접데이타입력!$M110=2,IF(직접데이타입력!$E110="16",직접데이타입력!$K110," ")," ")</f>
        <v xml:space="preserve"> </v>
      </c>
      <c r="R105" s="103" t="str">
        <f>IF(직접데이타입력!$M110=2,IF(직접데이타입력!$E110="17",직접데이타입력!$K110," ")," ")</f>
        <v xml:space="preserve"> </v>
      </c>
      <c r="S105" s="103" t="str">
        <f>IF(직접데이타입력!$M110=2,IF(직접데이타입력!$E110="18",직접데이타입력!$K110," ")," ")</f>
        <v xml:space="preserve"> </v>
      </c>
      <c r="T105" s="103" t="str">
        <f>IF(직접데이타입력!$M110=2,IF(직접데이타입력!$E110="19",직접데이타입력!$K110," ")," ")</f>
        <v xml:space="preserve"> </v>
      </c>
    </row>
    <row r="106" spans="1:20" ht="11.25" customHeight="1">
      <c r="A106" s="103">
        <f t="shared" si="1"/>
        <v>105</v>
      </c>
      <c r="B106" s="103" t="str">
        <f>IF(직접데이타입력!$M111=2,IF(직접데이타입력!$E111="1",직접데이타입력!$K111," ")," ")</f>
        <v xml:space="preserve"> </v>
      </c>
      <c r="C106" s="103" t="str">
        <f>IF(직접데이타입력!$M111=2,IF(직접데이타입력!$E111="2",직접데이타입력!$K111," ")," ")</f>
        <v xml:space="preserve"> </v>
      </c>
      <c r="D106" s="103" t="str">
        <f>IF(직접데이타입력!$M111=2,IF(직접데이타입력!$E111="3",직접데이타입력!$K111," ")," ")</f>
        <v xml:space="preserve"> </v>
      </c>
      <c r="E106" s="103" t="str">
        <f>IF(직접데이타입력!$M111=2,IF(직접데이타입력!$E111="4",직접데이타입력!$K111," ")," ")</f>
        <v xml:space="preserve"> </v>
      </c>
      <c r="F106" s="103" t="str">
        <f>IF(직접데이타입력!$M111=2,IF(직접데이타입력!$E111="5",직접데이타입력!$K111," ")," ")</f>
        <v xml:space="preserve"> </v>
      </c>
      <c r="G106" s="103" t="str">
        <f>IF(직접데이타입력!$M111=2,IF(직접데이타입력!$E111="6",직접데이타입력!$K111," ")," ")</f>
        <v xml:space="preserve"> </v>
      </c>
      <c r="H106" s="103" t="str">
        <f>IF(직접데이타입력!$M111=2,IF(직접데이타입력!$E111="7",직접데이타입력!$K111," ")," ")</f>
        <v xml:space="preserve"> </v>
      </c>
      <c r="I106" s="103" t="str">
        <f>IF(직접데이타입력!$M111=2,IF(직접데이타입력!$E111="8",직접데이타입력!$K111," ")," ")</f>
        <v xml:space="preserve"> </v>
      </c>
      <c r="J106" s="103" t="str">
        <f>IF(직접데이타입력!$M111=2,IF(직접데이타입력!$E111="9",직접데이타입력!$K111," ")," ")</f>
        <v xml:space="preserve"> </v>
      </c>
      <c r="K106" s="103" t="str">
        <f>IF(직접데이타입력!$M111=2,IF(직접데이타입력!$E111="10",직접데이타입력!$K111," ")," ")</f>
        <v xml:space="preserve"> </v>
      </c>
      <c r="L106" s="103" t="str">
        <f>IF(직접데이타입력!$M111=2,IF(직접데이타입력!$E111="11",직접데이타입력!$K111," ")," ")</f>
        <v xml:space="preserve"> </v>
      </c>
      <c r="M106" s="103" t="str">
        <f>IF(직접데이타입력!$M111=2,IF(직접데이타입력!$E111="12",직접데이타입력!$K111," ")," ")</f>
        <v xml:space="preserve"> </v>
      </c>
      <c r="N106" s="103" t="str">
        <f>IF(직접데이타입력!$M111=2,IF(직접데이타입력!$E111="13",직접데이타입력!$K111," ")," ")</f>
        <v xml:space="preserve"> </v>
      </c>
      <c r="O106" s="103" t="str">
        <f>IF(직접데이타입력!$M111=2,IF(직접데이타입력!$E111="14",직접데이타입력!$K111," ")," ")</f>
        <v xml:space="preserve"> </v>
      </c>
      <c r="P106" s="103" t="str">
        <f>IF(직접데이타입력!$M111=2,IF(직접데이타입력!$E111="15",직접데이타입력!$K111," ")," ")</f>
        <v xml:space="preserve"> </v>
      </c>
      <c r="Q106" s="103" t="str">
        <f>IF(직접데이타입력!$M111=2,IF(직접데이타입력!$E111="16",직접데이타입력!$K111," ")," ")</f>
        <v xml:space="preserve"> </v>
      </c>
      <c r="R106" s="103" t="str">
        <f>IF(직접데이타입력!$M111=2,IF(직접데이타입력!$E111="17",직접데이타입력!$K111," ")," ")</f>
        <v xml:space="preserve"> </v>
      </c>
      <c r="S106" s="103" t="str">
        <f>IF(직접데이타입력!$M111=2,IF(직접데이타입력!$E111="18",직접데이타입력!$K111," ")," ")</f>
        <v xml:space="preserve"> </v>
      </c>
      <c r="T106" s="103" t="str">
        <f>IF(직접데이타입력!$M111=2,IF(직접데이타입력!$E111="19",직접데이타입력!$K111," ")," ")</f>
        <v xml:space="preserve"> </v>
      </c>
    </row>
    <row r="107" spans="1:20" ht="11.25" customHeight="1">
      <c r="A107" s="103">
        <f t="shared" si="1"/>
        <v>106</v>
      </c>
      <c r="B107" s="103" t="str">
        <f>IF(직접데이타입력!$M112=2,IF(직접데이타입력!$E112="1",직접데이타입력!$K112," ")," ")</f>
        <v xml:space="preserve"> </v>
      </c>
      <c r="C107" s="103" t="str">
        <f>IF(직접데이타입력!$M112=2,IF(직접데이타입력!$E112="2",직접데이타입력!$K112," ")," ")</f>
        <v xml:space="preserve"> </v>
      </c>
      <c r="D107" s="103" t="str">
        <f>IF(직접데이타입력!$M112=2,IF(직접데이타입력!$E112="3",직접데이타입력!$K112," ")," ")</f>
        <v xml:space="preserve"> </v>
      </c>
      <c r="E107" s="103" t="str">
        <f>IF(직접데이타입력!$M112=2,IF(직접데이타입력!$E112="4",직접데이타입력!$K112," ")," ")</f>
        <v xml:space="preserve"> </v>
      </c>
      <c r="F107" s="103" t="str">
        <f>IF(직접데이타입력!$M112=2,IF(직접데이타입력!$E112="5",직접데이타입력!$K112," ")," ")</f>
        <v xml:space="preserve"> </v>
      </c>
      <c r="G107" s="103" t="str">
        <f>IF(직접데이타입력!$M112=2,IF(직접데이타입력!$E112="6",직접데이타입력!$K112," ")," ")</f>
        <v xml:space="preserve"> </v>
      </c>
      <c r="H107" s="103" t="str">
        <f>IF(직접데이타입력!$M112=2,IF(직접데이타입력!$E112="7",직접데이타입력!$K112," ")," ")</f>
        <v xml:space="preserve"> </v>
      </c>
      <c r="I107" s="103" t="str">
        <f>IF(직접데이타입력!$M112=2,IF(직접데이타입력!$E112="8",직접데이타입력!$K112," ")," ")</f>
        <v xml:space="preserve"> </v>
      </c>
      <c r="J107" s="103" t="str">
        <f>IF(직접데이타입력!$M112=2,IF(직접데이타입력!$E112="9",직접데이타입력!$K112," ")," ")</f>
        <v xml:space="preserve"> </v>
      </c>
      <c r="K107" s="103" t="str">
        <f>IF(직접데이타입력!$M112=2,IF(직접데이타입력!$E112="10",직접데이타입력!$K112," ")," ")</f>
        <v xml:space="preserve"> </v>
      </c>
      <c r="L107" s="103" t="str">
        <f>IF(직접데이타입력!$M112=2,IF(직접데이타입력!$E112="11",직접데이타입력!$K112," ")," ")</f>
        <v xml:space="preserve"> </v>
      </c>
      <c r="M107" s="103" t="str">
        <f>IF(직접데이타입력!$M112=2,IF(직접데이타입력!$E112="12",직접데이타입력!$K112," ")," ")</f>
        <v xml:space="preserve"> </v>
      </c>
      <c r="N107" s="103" t="str">
        <f>IF(직접데이타입력!$M112=2,IF(직접데이타입력!$E112="13",직접데이타입력!$K112," ")," ")</f>
        <v xml:space="preserve"> </v>
      </c>
      <c r="O107" s="103" t="str">
        <f>IF(직접데이타입력!$M112=2,IF(직접데이타입력!$E112="14",직접데이타입력!$K112," ")," ")</f>
        <v xml:space="preserve"> </v>
      </c>
      <c r="P107" s="103" t="str">
        <f>IF(직접데이타입력!$M112=2,IF(직접데이타입력!$E112="15",직접데이타입력!$K112," ")," ")</f>
        <v xml:space="preserve"> </v>
      </c>
      <c r="Q107" s="103" t="str">
        <f>IF(직접데이타입력!$M112=2,IF(직접데이타입력!$E112="16",직접데이타입력!$K112," ")," ")</f>
        <v xml:space="preserve"> </v>
      </c>
      <c r="R107" s="103" t="str">
        <f>IF(직접데이타입력!$M112=2,IF(직접데이타입력!$E112="17",직접데이타입력!$K112," ")," ")</f>
        <v xml:space="preserve"> </v>
      </c>
      <c r="S107" s="103" t="str">
        <f>IF(직접데이타입력!$M112=2,IF(직접데이타입력!$E112="18",직접데이타입력!$K112," ")," ")</f>
        <v xml:space="preserve"> </v>
      </c>
      <c r="T107" s="103" t="str">
        <f>IF(직접데이타입력!$M112=2,IF(직접데이타입력!$E112="19",직접데이타입력!$K112," ")," ")</f>
        <v xml:space="preserve"> </v>
      </c>
    </row>
    <row r="108" spans="1:20" ht="11.25" customHeight="1">
      <c r="A108" s="103">
        <f t="shared" si="1"/>
        <v>107</v>
      </c>
      <c r="B108" s="103" t="str">
        <f>IF(직접데이타입력!$M113=2,IF(직접데이타입력!$E113="1",직접데이타입력!$K113," ")," ")</f>
        <v xml:space="preserve"> </v>
      </c>
      <c r="C108" s="103" t="str">
        <f>IF(직접데이타입력!$M113=2,IF(직접데이타입력!$E113="2",직접데이타입력!$K113," ")," ")</f>
        <v xml:space="preserve"> </v>
      </c>
      <c r="D108" s="103" t="str">
        <f>IF(직접데이타입력!$M113=2,IF(직접데이타입력!$E113="3",직접데이타입력!$K113," ")," ")</f>
        <v xml:space="preserve"> </v>
      </c>
      <c r="E108" s="103" t="str">
        <f>IF(직접데이타입력!$M113=2,IF(직접데이타입력!$E113="4",직접데이타입력!$K113," ")," ")</f>
        <v xml:space="preserve"> </v>
      </c>
      <c r="F108" s="103" t="str">
        <f>IF(직접데이타입력!$M113=2,IF(직접데이타입력!$E113="5",직접데이타입력!$K113," ")," ")</f>
        <v xml:space="preserve"> </v>
      </c>
      <c r="G108" s="103" t="str">
        <f>IF(직접데이타입력!$M113=2,IF(직접데이타입력!$E113="6",직접데이타입력!$K113," ")," ")</f>
        <v xml:space="preserve"> </v>
      </c>
      <c r="H108" s="103" t="str">
        <f>IF(직접데이타입력!$M113=2,IF(직접데이타입력!$E113="7",직접데이타입력!$K113," ")," ")</f>
        <v xml:space="preserve"> </v>
      </c>
      <c r="I108" s="103" t="str">
        <f>IF(직접데이타입력!$M113=2,IF(직접데이타입력!$E113="8",직접데이타입력!$K113," ")," ")</f>
        <v xml:space="preserve"> </v>
      </c>
      <c r="J108" s="103" t="str">
        <f>IF(직접데이타입력!$M113=2,IF(직접데이타입력!$E113="9",직접데이타입력!$K113," ")," ")</f>
        <v xml:space="preserve"> </v>
      </c>
      <c r="K108" s="103" t="str">
        <f>IF(직접데이타입력!$M113=2,IF(직접데이타입력!$E113="10",직접데이타입력!$K113," ")," ")</f>
        <v xml:space="preserve"> </v>
      </c>
      <c r="L108" s="103" t="str">
        <f>IF(직접데이타입력!$M113=2,IF(직접데이타입력!$E113="11",직접데이타입력!$K113," ")," ")</f>
        <v xml:space="preserve"> </v>
      </c>
      <c r="M108" s="103" t="str">
        <f>IF(직접데이타입력!$M113=2,IF(직접데이타입력!$E113="12",직접데이타입력!$K113," ")," ")</f>
        <v xml:space="preserve"> </v>
      </c>
      <c r="N108" s="103" t="str">
        <f>IF(직접데이타입력!$M113=2,IF(직접데이타입력!$E113="13",직접데이타입력!$K113," ")," ")</f>
        <v xml:space="preserve"> </v>
      </c>
      <c r="O108" s="103" t="str">
        <f>IF(직접데이타입력!$M113=2,IF(직접데이타입력!$E113="14",직접데이타입력!$K113," ")," ")</f>
        <v xml:space="preserve"> </v>
      </c>
      <c r="P108" s="103" t="str">
        <f>IF(직접데이타입력!$M113=2,IF(직접데이타입력!$E113="15",직접데이타입력!$K113," ")," ")</f>
        <v xml:space="preserve"> </v>
      </c>
      <c r="Q108" s="103" t="str">
        <f>IF(직접데이타입력!$M113=2,IF(직접데이타입력!$E113="16",직접데이타입력!$K113," ")," ")</f>
        <v xml:space="preserve"> </v>
      </c>
      <c r="R108" s="103" t="str">
        <f>IF(직접데이타입력!$M113=2,IF(직접데이타입력!$E113="17",직접데이타입력!$K113," ")," ")</f>
        <v xml:space="preserve"> </v>
      </c>
      <c r="S108" s="103" t="str">
        <f>IF(직접데이타입력!$M113=2,IF(직접데이타입력!$E113="18",직접데이타입력!$K113," ")," ")</f>
        <v xml:space="preserve"> </v>
      </c>
      <c r="T108" s="103" t="str">
        <f>IF(직접데이타입력!$M113=2,IF(직접데이타입력!$E113="19",직접데이타입력!$K113," ")," ")</f>
        <v xml:space="preserve"> </v>
      </c>
    </row>
    <row r="109" spans="1:20" ht="11.25" customHeight="1">
      <c r="A109" s="103">
        <f t="shared" si="1"/>
        <v>108</v>
      </c>
      <c r="B109" s="103" t="str">
        <f>IF(직접데이타입력!$M114=2,IF(직접데이타입력!$E114="1",직접데이타입력!$K114," ")," ")</f>
        <v xml:space="preserve"> </v>
      </c>
      <c r="C109" s="103" t="str">
        <f>IF(직접데이타입력!$M114=2,IF(직접데이타입력!$E114="2",직접데이타입력!$K114," ")," ")</f>
        <v xml:space="preserve"> </v>
      </c>
      <c r="D109" s="103" t="str">
        <f>IF(직접데이타입력!$M114=2,IF(직접데이타입력!$E114="3",직접데이타입력!$K114," ")," ")</f>
        <v xml:space="preserve"> </v>
      </c>
      <c r="E109" s="103" t="str">
        <f>IF(직접데이타입력!$M114=2,IF(직접데이타입력!$E114="4",직접데이타입력!$K114," ")," ")</f>
        <v xml:space="preserve"> </v>
      </c>
      <c r="F109" s="103" t="str">
        <f>IF(직접데이타입력!$M114=2,IF(직접데이타입력!$E114="5",직접데이타입력!$K114," ")," ")</f>
        <v xml:space="preserve"> </v>
      </c>
      <c r="G109" s="103" t="str">
        <f>IF(직접데이타입력!$M114=2,IF(직접데이타입력!$E114="6",직접데이타입력!$K114," ")," ")</f>
        <v xml:space="preserve"> </v>
      </c>
      <c r="H109" s="103" t="str">
        <f>IF(직접데이타입력!$M114=2,IF(직접데이타입력!$E114="7",직접데이타입력!$K114," ")," ")</f>
        <v xml:space="preserve"> </v>
      </c>
      <c r="I109" s="103" t="str">
        <f>IF(직접데이타입력!$M114=2,IF(직접데이타입력!$E114="8",직접데이타입력!$K114," ")," ")</f>
        <v xml:space="preserve"> </v>
      </c>
      <c r="J109" s="103" t="str">
        <f>IF(직접데이타입력!$M114=2,IF(직접데이타입력!$E114="9",직접데이타입력!$K114," ")," ")</f>
        <v xml:space="preserve"> </v>
      </c>
      <c r="K109" s="103" t="str">
        <f>IF(직접데이타입력!$M114=2,IF(직접데이타입력!$E114="10",직접데이타입력!$K114," ")," ")</f>
        <v xml:space="preserve"> </v>
      </c>
      <c r="L109" s="103" t="str">
        <f>IF(직접데이타입력!$M114=2,IF(직접데이타입력!$E114="11",직접데이타입력!$K114," ")," ")</f>
        <v xml:space="preserve"> </v>
      </c>
      <c r="M109" s="103" t="str">
        <f>IF(직접데이타입력!$M114=2,IF(직접데이타입력!$E114="12",직접데이타입력!$K114," ")," ")</f>
        <v xml:space="preserve"> </v>
      </c>
      <c r="N109" s="103" t="str">
        <f>IF(직접데이타입력!$M114=2,IF(직접데이타입력!$E114="13",직접데이타입력!$K114," ")," ")</f>
        <v xml:space="preserve"> </v>
      </c>
      <c r="O109" s="103" t="str">
        <f>IF(직접데이타입력!$M114=2,IF(직접데이타입력!$E114="14",직접데이타입력!$K114," ")," ")</f>
        <v xml:space="preserve"> </v>
      </c>
      <c r="P109" s="103" t="str">
        <f>IF(직접데이타입력!$M114=2,IF(직접데이타입력!$E114="15",직접데이타입력!$K114," ")," ")</f>
        <v xml:space="preserve"> </v>
      </c>
      <c r="Q109" s="103" t="str">
        <f>IF(직접데이타입력!$M114=2,IF(직접데이타입력!$E114="16",직접데이타입력!$K114," ")," ")</f>
        <v xml:space="preserve"> </v>
      </c>
      <c r="R109" s="103" t="str">
        <f>IF(직접데이타입력!$M114=2,IF(직접데이타입력!$E114="17",직접데이타입력!$K114," ")," ")</f>
        <v xml:space="preserve"> </v>
      </c>
      <c r="S109" s="103" t="str">
        <f>IF(직접데이타입력!$M114=2,IF(직접데이타입력!$E114="18",직접데이타입력!$K114," ")," ")</f>
        <v xml:space="preserve"> </v>
      </c>
      <c r="T109" s="103" t="str">
        <f>IF(직접데이타입력!$M114=2,IF(직접데이타입력!$E114="19",직접데이타입력!$K114," ")," ")</f>
        <v xml:space="preserve"> </v>
      </c>
    </row>
    <row r="110" spans="1:20" ht="11.25" customHeight="1">
      <c r="A110" s="103">
        <f t="shared" si="1"/>
        <v>109</v>
      </c>
      <c r="B110" s="103" t="str">
        <f>IF(직접데이타입력!$M115=2,IF(직접데이타입력!$E115="1",직접데이타입력!$K115," ")," ")</f>
        <v xml:space="preserve"> </v>
      </c>
      <c r="C110" s="103" t="str">
        <f>IF(직접데이타입력!$M115=2,IF(직접데이타입력!$E115="2",직접데이타입력!$K115," ")," ")</f>
        <v xml:space="preserve"> </v>
      </c>
      <c r="D110" s="103" t="str">
        <f>IF(직접데이타입력!$M115=2,IF(직접데이타입력!$E115="3",직접데이타입력!$K115," ")," ")</f>
        <v xml:space="preserve"> </v>
      </c>
      <c r="E110" s="103" t="str">
        <f>IF(직접데이타입력!$M115=2,IF(직접데이타입력!$E115="4",직접데이타입력!$K115," ")," ")</f>
        <v xml:space="preserve"> </v>
      </c>
      <c r="F110" s="103" t="str">
        <f>IF(직접데이타입력!$M115=2,IF(직접데이타입력!$E115="5",직접데이타입력!$K115," ")," ")</f>
        <v xml:space="preserve"> </v>
      </c>
      <c r="G110" s="103" t="str">
        <f>IF(직접데이타입력!$M115=2,IF(직접데이타입력!$E115="6",직접데이타입력!$K115," ")," ")</f>
        <v xml:space="preserve"> </v>
      </c>
      <c r="H110" s="103" t="str">
        <f>IF(직접데이타입력!$M115=2,IF(직접데이타입력!$E115="7",직접데이타입력!$K115," ")," ")</f>
        <v xml:space="preserve"> </v>
      </c>
      <c r="I110" s="103" t="str">
        <f>IF(직접데이타입력!$M115=2,IF(직접데이타입력!$E115="8",직접데이타입력!$K115," ")," ")</f>
        <v xml:space="preserve"> </v>
      </c>
      <c r="J110" s="103" t="str">
        <f>IF(직접데이타입력!$M115=2,IF(직접데이타입력!$E115="9",직접데이타입력!$K115," ")," ")</f>
        <v xml:space="preserve"> </v>
      </c>
      <c r="K110" s="103" t="str">
        <f>IF(직접데이타입력!$M115=2,IF(직접데이타입력!$E115="10",직접데이타입력!$K115," ")," ")</f>
        <v xml:space="preserve"> </v>
      </c>
      <c r="L110" s="103" t="str">
        <f>IF(직접데이타입력!$M115=2,IF(직접데이타입력!$E115="11",직접데이타입력!$K115," ")," ")</f>
        <v xml:space="preserve"> </v>
      </c>
      <c r="M110" s="103" t="str">
        <f>IF(직접데이타입력!$M115=2,IF(직접데이타입력!$E115="12",직접데이타입력!$K115," ")," ")</f>
        <v xml:space="preserve"> </v>
      </c>
      <c r="N110" s="103" t="str">
        <f>IF(직접데이타입력!$M115=2,IF(직접데이타입력!$E115="13",직접데이타입력!$K115," ")," ")</f>
        <v xml:space="preserve"> </v>
      </c>
      <c r="O110" s="103" t="str">
        <f>IF(직접데이타입력!$M115=2,IF(직접데이타입력!$E115="14",직접데이타입력!$K115," ")," ")</f>
        <v xml:space="preserve"> </v>
      </c>
      <c r="P110" s="103" t="str">
        <f>IF(직접데이타입력!$M115=2,IF(직접데이타입력!$E115="15",직접데이타입력!$K115," ")," ")</f>
        <v xml:space="preserve"> </v>
      </c>
      <c r="Q110" s="103" t="str">
        <f>IF(직접데이타입력!$M115=2,IF(직접데이타입력!$E115="16",직접데이타입력!$K115," ")," ")</f>
        <v xml:space="preserve"> </v>
      </c>
      <c r="R110" s="103" t="str">
        <f>IF(직접데이타입력!$M115=2,IF(직접데이타입력!$E115="17",직접데이타입력!$K115," ")," ")</f>
        <v xml:space="preserve"> </v>
      </c>
      <c r="S110" s="103" t="str">
        <f>IF(직접데이타입력!$M115=2,IF(직접데이타입력!$E115="18",직접데이타입력!$K115," ")," ")</f>
        <v xml:space="preserve"> </v>
      </c>
      <c r="T110" s="103" t="str">
        <f>IF(직접데이타입력!$M115=2,IF(직접데이타입력!$E115="19",직접데이타입력!$K115," ")," ")</f>
        <v xml:space="preserve"> </v>
      </c>
    </row>
    <row r="111" spans="1:20" ht="11.25" customHeight="1">
      <c r="A111" s="103">
        <f t="shared" si="1"/>
        <v>110</v>
      </c>
      <c r="B111" s="103" t="str">
        <f>IF(직접데이타입력!$M116=2,IF(직접데이타입력!$E116="1",직접데이타입력!$K116," ")," ")</f>
        <v xml:space="preserve"> </v>
      </c>
      <c r="C111" s="103" t="str">
        <f>IF(직접데이타입력!$M116=2,IF(직접데이타입력!$E116="2",직접데이타입력!$K116," ")," ")</f>
        <v xml:space="preserve"> </v>
      </c>
      <c r="D111" s="103" t="str">
        <f>IF(직접데이타입력!$M116=2,IF(직접데이타입력!$E116="3",직접데이타입력!$K116," ")," ")</f>
        <v xml:space="preserve"> </v>
      </c>
      <c r="E111" s="103" t="str">
        <f>IF(직접데이타입력!$M116=2,IF(직접데이타입력!$E116="4",직접데이타입력!$K116," ")," ")</f>
        <v xml:space="preserve"> </v>
      </c>
      <c r="F111" s="103" t="str">
        <f>IF(직접데이타입력!$M116=2,IF(직접데이타입력!$E116="5",직접데이타입력!$K116," ")," ")</f>
        <v xml:space="preserve"> </v>
      </c>
      <c r="G111" s="103" t="str">
        <f>IF(직접데이타입력!$M116=2,IF(직접데이타입력!$E116="6",직접데이타입력!$K116," ")," ")</f>
        <v xml:space="preserve"> </v>
      </c>
      <c r="H111" s="103" t="str">
        <f>IF(직접데이타입력!$M116=2,IF(직접데이타입력!$E116="7",직접데이타입력!$K116," ")," ")</f>
        <v xml:space="preserve"> </v>
      </c>
      <c r="I111" s="103" t="str">
        <f>IF(직접데이타입력!$M116=2,IF(직접데이타입력!$E116="8",직접데이타입력!$K116," ")," ")</f>
        <v xml:space="preserve"> </v>
      </c>
      <c r="J111" s="103" t="str">
        <f>IF(직접데이타입력!$M116=2,IF(직접데이타입력!$E116="9",직접데이타입력!$K116," ")," ")</f>
        <v xml:space="preserve"> </v>
      </c>
      <c r="K111" s="103" t="str">
        <f>IF(직접데이타입력!$M116=2,IF(직접데이타입력!$E116="10",직접데이타입력!$K116," ")," ")</f>
        <v xml:space="preserve"> </v>
      </c>
      <c r="L111" s="103" t="str">
        <f>IF(직접데이타입력!$M116=2,IF(직접데이타입력!$E116="11",직접데이타입력!$K116," ")," ")</f>
        <v xml:space="preserve"> </v>
      </c>
      <c r="M111" s="103" t="str">
        <f>IF(직접데이타입력!$M116=2,IF(직접데이타입력!$E116="12",직접데이타입력!$K116," ")," ")</f>
        <v xml:space="preserve"> </v>
      </c>
      <c r="N111" s="103" t="str">
        <f>IF(직접데이타입력!$M116=2,IF(직접데이타입력!$E116="13",직접데이타입력!$K116," ")," ")</f>
        <v xml:space="preserve"> </v>
      </c>
      <c r="O111" s="103" t="str">
        <f>IF(직접데이타입력!$M116=2,IF(직접데이타입력!$E116="14",직접데이타입력!$K116," ")," ")</f>
        <v xml:space="preserve"> </v>
      </c>
      <c r="P111" s="103" t="str">
        <f>IF(직접데이타입력!$M116=2,IF(직접데이타입력!$E116="15",직접데이타입력!$K116," ")," ")</f>
        <v xml:space="preserve"> </v>
      </c>
      <c r="Q111" s="103" t="str">
        <f>IF(직접데이타입력!$M116=2,IF(직접데이타입력!$E116="16",직접데이타입력!$K116," ")," ")</f>
        <v xml:space="preserve"> </v>
      </c>
      <c r="R111" s="103" t="str">
        <f>IF(직접데이타입력!$M116=2,IF(직접데이타입력!$E116="17",직접데이타입력!$K116," ")," ")</f>
        <v xml:space="preserve"> </v>
      </c>
      <c r="S111" s="103" t="str">
        <f>IF(직접데이타입력!$M116=2,IF(직접데이타입력!$E116="18",직접데이타입력!$K116," ")," ")</f>
        <v xml:space="preserve"> </v>
      </c>
      <c r="T111" s="103" t="str">
        <f>IF(직접데이타입력!$M116=2,IF(직접데이타입력!$E116="19",직접데이타입력!$K116," ")," ")</f>
        <v xml:space="preserve"> </v>
      </c>
    </row>
    <row r="112" spans="1:20" ht="11.25" customHeight="1">
      <c r="A112" s="103">
        <f t="shared" si="1"/>
        <v>111</v>
      </c>
      <c r="B112" s="103" t="str">
        <f>IF(직접데이타입력!$M117=2,IF(직접데이타입력!$E117="1",직접데이타입력!$K117," ")," ")</f>
        <v xml:space="preserve"> </v>
      </c>
      <c r="C112" s="103" t="str">
        <f>IF(직접데이타입력!$M117=2,IF(직접데이타입력!$E117="2",직접데이타입력!$K117," ")," ")</f>
        <v xml:space="preserve"> </v>
      </c>
      <c r="D112" s="103" t="str">
        <f>IF(직접데이타입력!$M117=2,IF(직접데이타입력!$E117="3",직접데이타입력!$K117," ")," ")</f>
        <v xml:space="preserve"> </v>
      </c>
      <c r="E112" s="103" t="str">
        <f>IF(직접데이타입력!$M117=2,IF(직접데이타입력!$E117="4",직접데이타입력!$K117," ")," ")</f>
        <v xml:space="preserve"> </v>
      </c>
      <c r="F112" s="103" t="str">
        <f>IF(직접데이타입력!$M117=2,IF(직접데이타입력!$E117="5",직접데이타입력!$K117," ")," ")</f>
        <v xml:space="preserve"> </v>
      </c>
      <c r="G112" s="103" t="str">
        <f>IF(직접데이타입력!$M117=2,IF(직접데이타입력!$E117="6",직접데이타입력!$K117," ")," ")</f>
        <v xml:space="preserve"> </v>
      </c>
      <c r="H112" s="103" t="str">
        <f>IF(직접데이타입력!$M117=2,IF(직접데이타입력!$E117="7",직접데이타입력!$K117," ")," ")</f>
        <v xml:space="preserve"> </v>
      </c>
      <c r="I112" s="103" t="str">
        <f>IF(직접데이타입력!$M117=2,IF(직접데이타입력!$E117="8",직접데이타입력!$K117," ")," ")</f>
        <v xml:space="preserve"> </v>
      </c>
      <c r="J112" s="103" t="str">
        <f>IF(직접데이타입력!$M117=2,IF(직접데이타입력!$E117="9",직접데이타입력!$K117," ")," ")</f>
        <v xml:space="preserve"> </v>
      </c>
      <c r="K112" s="103" t="str">
        <f>IF(직접데이타입력!$M117=2,IF(직접데이타입력!$E117="10",직접데이타입력!$K117," ")," ")</f>
        <v xml:space="preserve"> </v>
      </c>
      <c r="L112" s="103" t="str">
        <f>IF(직접데이타입력!$M117=2,IF(직접데이타입력!$E117="11",직접데이타입력!$K117," ")," ")</f>
        <v xml:space="preserve"> </v>
      </c>
      <c r="M112" s="103" t="str">
        <f>IF(직접데이타입력!$M117=2,IF(직접데이타입력!$E117="12",직접데이타입력!$K117," ")," ")</f>
        <v xml:space="preserve"> </v>
      </c>
      <c r="N112" s="103" t="str">
        <f>IF(직접데이타입력!$M117=2,IF(직접데이타입력!$E117="13",직접데이타입력!$K117," ")," ")</f>
        <v xml:space="preserve"> </v>
      </c>
      <c r="O112" s="103" t="str">
        <f>IF(직접데이타입력!$M117=2,IF(직접데이타입력!$E117="14",직접데이타입력!$K117," ")," ")</f>
        <v xml:space="preserve"> </v>
      </c>
      <c r="P112" s="103" t="str">
        <f>IF(직접데이타입력!$M117=2,IF(직접데이타입력!$E117="15",직접데이타입력!$K117," ")," ")</f>
        <v xml:space="preserve"> </v>
      </c>
      <c r="Q112" s="103" t="str">
        <f>IF(직접데이타입력!$M117=2,IF(직접데이타입력!$E117="16",직접데이타입력!$K117," ")," ")</f>
        <v xml:space="preserve"> </v>
      </c>
      <c r="R112" s="103" t="str">
        <f>IF(직접데이타입력!$M117=2,IF(직접데이타입력!$E117="17",직접데이타입력!$K117," ")," ")</f>
        <v xml:space="preserve"> </v>
      </c>
      <c r="S112" s="103" t="str">
        <f>IF(직접데이타입력!$M117=2,IF(직접데이타입력!$E117="18",직접데이타입력!$K117," ")," ")</f>
        <v xml:space="preserve"> </v>
      </c>
      <c r="T112" s="103" t="str">
        <f>IF(직접데이타입력!$M117=2,IF(직접데이타입력!$E117="19",직접데이타입력!$K117," ")," ")</f>
        <v xml:space="preserve"> </v>
      </c>
    </row>
    <row r="113" spans="1:20" ht="11.25" customHeight="1">
      <c r="A113" s="103">
        <f t="shared" si="1"/>
        <v>112</v>
      </c>
      <c r="B113" s="103" t="str">
        <f>IF(직접데이타입력!$M118=2,IF(직접데이타입력!$E118="1",직접데이타입력!$K118," ")," ")</f>
        <v xml:space="preserve"> </v>
      </c>
      <c r="C113" s="103" t="str">
        <f>IF(직접데이타입력!$M118=2,IF(직접데이타입력!$E118="2",직접데이타입력!$K118," ")," ")</f>
        <v xml:space="preserve"> </v>
      </c>
      <c r="D113" s="103" t="str">
        <f>IF(직접데이타입력!$M118=2,IF(직접데이타입력!$E118="3",직접데이타입력!$K118," ")," ")</f>
        <v xml:space="preserve"> </v>
      </c>
      <c r="E113" s="103" t="str">
        <f>IF(직접데이타입력!$M118=2,IF(직접데이타입력!$E118="4",직접데이타입력!$K118," ")," ")</f>
        <v xml:space="preserve"> </v>
      </c>
      <c r="F113" s="103" t="str">
        <f>IF(직접데이타입력!$M118=2,IF(직접데이타입력!$E118="5",직접데이타입력!$K118," ")," ")</f>
        <v xml:space="preserve"> </v>
      </c>
      <c r="G113" s="103" t="str">
        <f>IF(직접데이타입력!$M118=2,IF(직접데이타입력!$E118="6",직접데이타입력!$K118," ")," ")</f>
        <v xml:space="preserve"> </v>
      </c>
      <c r="H113" s="103" t="str">
        <f>IF(직접데이타입력!$M118=2,IF(직접데이타입력!$E118="7",직접데이타입력!$K118," ")," ")</f>
        <v xml:space="preserve"> </v>
      </c>
      <c r="I113" s="103" t="str">
        <f>IF(직접데이타입력!$M118=2,IF(직접데이타입력!$E118="8",직접데이타입력!$K118," ")," ")</f>
        <v xml:space="preserve"> </v>
      </c>
      <c r="J113" s="103" t="str">
        <f>IF(직접데이타입력!$M118=2,IF(직접데이타입력!$E118="9",직접데이타입력!$K118," ")," ")</f>
        <v xml:space="preserve"> </v>
      </c>
      <c r="K113" s="103" t="str">
        <f>IF(직접데이타입력!$M118=2,IF(직접데이타입력!$E118="10",직접데이타입력!$K118," ")," ")</f>
        <v xml:space="preserve"> </v>
      </c>
      <c r="L113" s="103" t="str">
        <f>IF(직접데이타입력!$M118=2,IF(직접데이타입력!$E118="11",직접데이타입력!$K118," ")," ")</f>
        <v xml:space="preserve"> </v>
      </c>
      <c r="M113" s="103" t="str">
        <f>IF(직접데이타입력!$M118=2,IF(직접데이타입력!$E118="12",직접데이타입력!$K118," ")," ")</f>
        <v xml:space="preserve"> </v>
      </c>
      <c r="N113" s="103" t="str">
        <f>IF(직접데이타입력!$M118=2,IF(직접데이타입력!$E118="13",직접데이타입력!$K118," ")," ")</f>
        <v xml:space="preserve"> </v>
      </c>
      <c r="O113" s="103" t="str">
        <f>IF(직접데이타입력!$M118=2,IF(직접데이타입력!$E118="14",직접데이타입력!$K118," ")," ")</f>
        <v xml:space="preserve"> </v>
      </c>
      <c r="P113" s="103" t="str">
        <f>IF(직접데이타입력!$M118=2,IF(직접데이타입력!$E118="15",직접데이타입력!$K118," ")," ")</f>
        <v xml:space="preserve"> </v>
      </c>
      <c r="Q113" s="103" t="str">
        <f>IF(직접데이타입력!$M118=2,IF(직접데이타입력!$E118="16",직접데이타입력!$K118," ")," ")</f>
        <v xml:space="preserve"> </v>
      </c>
      <c r="R113" s="103" t="str">
        <f>IF(직접데이타입력!$M118=2,IF(직접데이타입력!$E118="17",직접데이타입력!$K118," ")," ")</f>
        <v xml:space="preserve"> </v>
      </c>
      <c r="S113" s="103" t="str">
        <f>IF(직접데이타입력!$M118=2,IF(직접데이타입력!$E118="18",직접데이타입력!$K118," ")," ")</f>
        <v xml:space="preserve"> </v>
      </c>
      <c r="T113" s="103" t="str">
        <f>IF(직접데이타입력!$M118=2,IF(직접데이타입력!$E118="19",직접데이타입력!$K118," ")," ")</f>
        <v xml:space="preserve"> </v>
      </c>
    </row>
    <row r="114" spans="1:20" ht="11.25" customHeight="1">
      <c r="A114" s="103">
        <f t="shared" si="1"/>
        <v>113</v>
      </c>
      <c r="B114" s="103" t="str">
        <f>IF(직접데이타입력!$M119=2,IF(직접데이타입력!$E119="1",직접데이타입력!$K119," ")," ")</f>
        <v xml:space="preserve"> </v>
      </c>
      <c r="C114" s="103" t="str">
        <f>IF(직접데이타입력!$M119=2,IF(직접데이타입력!$E119="2",직접데이타입력!$K119," ")," ")</f>
        <v xml:space="preserve"> </v>
      </c>
      <c r="D114" s="103" t="str">
        <f>IF(직접데이타입력!$M119=2,IF(직접데이타입력!$E119="3",직접데이타입력!$K119," ")," ")</f>
        <v xml:space="preserve"> </v>
      </c>
      <c r="E114" s="103" t="str">
        <f>IF(직접데이타입력!$M119=2,IF(직접데이타입력!$E119="4",직접데이타입력!$K119," ")," ")</f>
        <v xml:space="preserve"> </v>
      </c>
      <c r="F114" s="103" t="str">
        <f>IF(직접데이타입력!$M119=2,IF(직접데이타입력!$E119="5",직접데이타입력!$K119," ")," ")</f>
        <v xml:space="preserve"> </v>
      </c>
      <c r="G114" s="103" t="str">
        <f>IF(직접데이타입력!$M119=2,IF(직접데이타입력!$E119="6",직접데이타입력!$K119," ")," ")</f>
        <v xml:space="preserve"> </v>
      </c>
      <c r="H114" s="103" t="str">
        <f>IF(직접데이타입력!$M119=2,IF(직접데이타입력!$E119="7",직접데이타입력!$K119," ")," ")</f>
        <v xml:space="preserve"> </v>
      </c>
      <c r="I114" s="103" t="str">
        <f>IF(직접데이타입력!$M119=2,IF(직접데이타입력!$E119="8",직접데이타입력!$K119," ")," ")</f>
        <v xml:space="preserve"> </v>
      </c>
      <c r="J114" s="103" t="str">
        <f>IF(직접데이타입력!$M119=2,IF(직접데이타입력!$E119="9",직접데이타입력!$K119," ")," ")</f>
        <v xml:space="preserve"> </v>
      </c>
      <c r="K114" s="103" t="str">
        <f>IF(직접데이타입력!$M119=2,IF(직접데이타입력!$E119="10",직접데이타입력!$K119," ")," ")</f>
        <v xml:space="preserve"> </v>
      </c>
      <c r="L114" s="103" t="str">
        <f>IF(직접데이타입력!$M119=2,IF(직접데이타입력!$E119="11",직접데이타입력!$K119," ")," ")</f>
        <v xml:space="preserve"> </v>
      </c>
      <c r="M114" s="103" t="str">
        <f>IF(직접데이타입력!$M119=2,IF(직접데이타입력!$E119="12",직접데이타입력!$K119," ")," ")</f>
        <v xml:space="preserve"> </v>
      </c>
      <c r="N114" s="103" t="str">
        <f>IF(직접데이타입력!$M119=2,IF(직접데이타입력!$E119="13",직접데이타입력!$K119," ")," ")</f>
        <v xml:space="preserve"> </v>
      </c>
      <c r="O114" s="103" t="str">
        <f>IF(직접데이타입력!$M119=2,IF(직접데이타입력!$E119="14",직접데이타입력!$K119," ")," ")</f>
        <v xml:space="preserve"> </v>
      </c>
      <c r="P114" s="103" t="str">
        <f>IF(직접데이타입력!$M119=2,IF(직접데이타입력!$E119="15",직접데이타입력!$K119," ")," ")</f>
        <v xml:space="preserve"> </v>
      </c>
      <c r="Q114" s="103" t="str">
        <f>IF(직접데이타입력!$M119=2,IF(직접데이타입력!$E119="16",직접데이타입력!$K119," ")," ")</f>
        <v xml:space="preserve"> </v>
      </c>
      <c r="R114" s="103" t="str">
        <f>IF(직접데이타입력!$M119=2,IF(직접데이타입력!$E119="17",직접데이타입력!$K119," ")," ")</f>
        <v xml:space="preserve"> </v>
      </c>
      <c r="S114" s="103" t="str">
        <f>IF(직접데이타입력!$M119=2,IF(직접데이타입력!$E119="18",직접데이타입력!$K119," ")," ")</f>
        <v xml:space="preserve"> </v>
      </c>
      <c r="T114" s="103" t="str">
        <f>IF(직접데이타입력!$M119=2,IF(직접데이타입력!$E119="19",직접데이타입력!$K119," ")," ")</f>
        <v xml:space="preserve"> </v>
      </c>
    </row>
    <row r="115" spans="1:20" ht="11.25" customHeight="1">
      <c r="A115" s="103">
        <f t="shared" si="1"/>
        <v>114</v>
      </c>
      <c r="B115" s="103" t="str">
        <f>IF(직접데이타입력!$M120=2,IF(직접데이타입력!$E120="1",직접데이타입력!$K120," ")," ")</f>
        <v xml:space="preserve"> </v>
      </c>
      <c r="C115" s="103" t="str">
        <f>IF(직접데이타입력!$M120=2,IF(직접데이타입력!$E120="2",직접데이타입력!$K120," ")," ")</f>
        <v xml:space="preserve"> </v>
      </c>
      <c r="D115" s="103" t="str">
        <f>IF(직접데이타입력!$M120=2,IF(직접데이타입력!$E120="3",직접데이타입력!$K120," ")," ")</f>
        <v xml:space="preserve"> </v>
      </c>
      <c r="E115" s="103" t="str">
        <f>IF(직접데이타입력!$M120=2,IF(직접데이타입력!$E120="4",직접데이타입력!$K120," ")," ")</f>
        <v xml:space="preserve"> </v>
      </c>
      <c r="F115" s="103" t="str">
        <f>IF(직접데이타입력!$M120=2,IF(직접데이타입력!$E120="5",직접데이타입력!$K120," ")," ")</f>
        <v xml:space="preserve"> </v>
      </c>
      <c r="G115" s="103" t="str">
        <f>IF(직접데이타입력!$M120=2,IF(직접데이타입력!$E120="6",직접데이타입력!$K120," ")," ")</f>
        <v xml:space="preserve"> </v>
      </c>
      <c r="H115" s="103" t="str">
        <f>IF(직접데이타입력!$M120=2,IF(직접데이타입력!$E120="7",직접데이타입력!$K120," ")," ")</f>
        <v xml:space="preserve"> </v>
      </c>
      <c r="I115" s="103" t="str">
        <f>IF(직접데이타입력!$M120=2,IF(직접데이타입력!$E120="8",직접데이타입력!$K120," ")," ")</f>
        <v xml:space="preserve"> </v>
      </c>
      <c r="J115" s="103" t="str">
        <f>IF(직접데이타입력!$M120=2,IF(직접데이타입력!$E120="9",직접데이타입력!$K120," ")," ")</f>
        <v xml:space="preserve"> </v>
      </c>
      <c r="K115" s="103" t="str">
        <f>IF(직접데이타입력!$M120=2,IF(직접데이타입력!$E120="10",직접데이타입력!$K120," ")," ")</f>
        <v xml:space="preserve"> </v>
      </c>
      <c r="L115" s="103" t="str">
        <f>IF(직접데이타입력!$M120=2,IF(직접데이타입력!$E120="11",직접데이타입력!$K120," ")," ")</f>
        <v xml:space="preserve"> </v>
      </c>
      <c r="M115" s="103" t="str">
        <f>IF(직접데이타입력!$M120=2,IF(직접데이타입력!$E120="12",직접데이타입력!$K120," ")," ")</f>
        <v xml:space="preserve"> </v>
      </c>
      <c r="N115" s="103" t="str">
        <f>IF(직접데이타입력!$M120=2,IF(직접데이타입력!$E120="13",직접데이타입력!$K120," ")," ")</f>
        <v xml:space="preserve"> </v>
      </c>
      <c r="O115" s="103" t="str">
        <f>IF(직접데이타입력!$M120=2,IF(직접데이타입력!$E120="14",직접데이타입력!$K120," ")," ")</f>
        <v xml:space="preserve"> </v>
      </c>
      <c r="P115" s="103" t="str">
        <f>IF(직접데이타입력!$M120=2,IF(직접데이타입력!$E120="15",직접데이타입력!$K120," ")," ")</f>
        <v xml:space="preserve"> </v>
      </c>
      <c r="Q115" s="103" t="str">
        <f>IF(직접데이타입력!$M120=2,IF(직접데이타입력!$E120="16",직접데이타입력!$K120," ")," ")</f>
        <v xml:space="preserve"> </v>
      </c>
      <c r="R115" s="103" t="str">
        <f>IF(직접데이타입력!$M120=2,IF(직접데이타입력!$E120="17",직접데이타입력!$K120," ")," ")</f>
        <v xml:space="preserve"> </v>
      </c>
      <c r="S115" s="103" t="str">
        <f>IF(직접데이타입력!$M120=2,IF(직접데이타입력!$E120="18",직접데이타입력!$K120," ")," ")</f>
        <v xml:space="preserve"> </v>
      </c>
      <c r="T115" s="103" t="str">
        <f>IF(직접데이타입력!$M120=2,IF(직접데이타입력!$E120="19",직접데이타입력!$K120," ")," ")</f>
        <v xml:space="preserve"> </v>
      </c>
    </row>
    <row r="116" spans="1:20" ht="11.25" customHeight="1">
      <c r="A116" s="103">
        <f t="shared" si="1"/>
        <v>115</v>
      </c>
      <c r="B116" s="103" t="str">
        <f>IF(직접데이타입력!$M121=2,IF(직접데이타입력!$E121="1",직접데이타입력!$K121," ")," ")</f>
        <v xml:space="preserve"> </v>
      </c>
      <c r="C116" s="103" t="str">
        <f>IF(직접데이타입력!$M121=2,IF(직접데이타입력!$E121="2",직접데이타입력!$K121," ")," ")</f>
        <v xml:space="preserve"> </v>
      </c>
      <c r="D116" s="103" t="str">
        <f>IF(직접데이타입력!$M121=2,IF(직접데이타입력!$E121="3",직접데이타입력!$K121," ")," ")</f>
        <v xml:space="preserve"> </v>
      </c>
      <c r="E116" s="103" t="str">
        <f>IF(직접데이타입력!$M121=2,IF(직접데이타입력!$E121="4",직접데이타입력!$K121," ")," ")</f>
        <v xml:space="preserve"> </v>
      </c>
      <c r="F116" s="103" t="str">
        <f>IF(직접데이타입력!$M121=2,IF(직접데이타입력!$E121="5",직접데이타입력!$K121," ")," ")</f>
        <v xml:space="preserve"> </v>
      </c>
      <c r="G116" s="103" t="str">
        <f>IF(직접데이타입력!$M121=2,IF(직접데이타입력!$E121="6",직접데이타입력!$K121," ")," ")</f>
        <v xml:space="preserve"> </v>
      </c>
      <c r="H116" s="103" t="str">
        <f>IF(직접데이타입력!$M121=2,IF(직접데이타입력!$E121="7",직접데이타입력!$K121," ")," ")</f>
        <v xml:space="preserve"> </v>
      </c>
      <c r="I116" s="103" t="str">
        <f>IF(직접데이타입력!$M121=2,IF(직접데이타입력!$E121="8",직접데이타입력!$K121," ")," ")</f>
        <v xml:space="preserve"> </v>
      </c>
      <c r="J116" s="103" t="str">
        <f>IF(직접데이타입력!$M121=2,IF(직접데이타입력!$E121="9",직접데이타입력!$K121," ")," ")</f>
        <v xml:space="preserve"> </v>
      </c>
      <c r="K116" s="103" t="str">
        <f>IF(직접데이타입력!$M121=2,IF(직접데이타입력!$E121="10",직접데이타입력!$K121," ")," ")</f>
        <v xml:space="preserve"> </v>
      </c>
      <c r="L116" s="103" t="str">
        <f>IF(직접데이타입력!$M121=2,IF(직접데이타입력!$E121="11",직접데이타입력!$K121," ")," ")</f>
        <v xml:space="preserve"> </v>
      </c>
      <c r="M116" s="103" t="str">
        <f>IF(직접데이타입력!$M121=2,IF(직접데이타입력!$E121="12",직접데이타입력!$K121," ")," ")</f>
        <v xml:space="preserve"> </v>
      </c>
      <c r="N116" s="103" t="str">
        <f>IF(직접데이타입력!$M121=2,IF(직접데이타입력!$E121="13",직접데이타입력!$K121," ")," ")</f>
        <v xml:space="preserve"> </v>
      </c>
      <c r="O116" s="103" t="str">
        <f>IF(직접데이타입력!$M121=2,IF(직접데이타입력!$E121="14",직접데이타입력!$K121," ")," ")</f>
        <v xml:space="preserve"> </v>
      </c>
      <c r="P116" s="103" t="str">
        <f>IF(직접데이타입력!$M121=2,IF(직접데이타입력!$E121="15",직접데이타입력!$K121," ")," ")</f>
        <v xml:space="preserve"> </v>
      </c>
      <c r="Q116" s="103" t="str">
        <f>IF(직접데이타입력!$M121=2,IF(직접데이타입력!$E121="16",직접데이타입력!$K121," ")," ")</f>
        <v xml:space="preserve"> </v>
      </c>
      <c r="R116" s="103" t="str">
        <f>IF(직접데이타입력!$M121=2,IF(직접데이타입력!$E121="17",직접데이타입력!$K121," ")," ")</f>
        <v xml:space="preserve"> </v>
      </c>
      <c r="S116" s="103" t="str">
        <f>IF(직접데이타입력!$M121=2,IF(직접데이타입력!$E121="18",직접데이타입력!$K121," ")," ")</f>
        <v xml:space="preserve"> </v>
      </c>
      <c r="T116" s="103" t="str">
        <f>IF(직접데이타입력!$M121=2,IF(직접데이타입력!$E121="19",직접데이타입력!$K121," ")," ")</f>
        <v xml:space="preserve"> </v>
      </c>
    </row>
    <row r="117" spans="1:20" ht="11.25" customHeight="1">
      <c r="A117" s="103">
        <f t="shared" si="1"/>
        <v>116</v>
      </c>
      <c r="B117" s="103" t="str">
        <f>IF(직접데이타입력!$M122=2,IF(직접데이타입력!$E122="1",직접데이타입력!$K122," ")," ")</f>
        <v xml:space="preserve"> </v>
      </c>
      <c r="C117" s="103" t="str">
        <f>IF(직접데이타입력!$M122=2,IF(직접데이타입력!$E122="2",직접데이타입력!$K122," ")," ")</f>
        <v xml:space="preserve"> </v>
      </c>
      <c r="D117" s="103" t="str">
        <f>IF(직접데이타입력!$M122=2,IF(직접데이타입력!$E122="3",직접데이타입력!$K122," ")," ")</f>
        <v xml:space="preserve"> </v>
      </c>
      <c r="E117" s="103" t="str">
        <f>IF(직접데이타입력!$M122=2,IF(직접데이타입력!$E122="4",직접데이타입력!$K122," ")," ")</f>
        <v xml:space="preserve"> </v>
      </c>
      <c r="F117" s="103" t="str">
        <f>IF(직접데이타입력!$M122=2,IF(직접데이타입력!$E122="5",직접데이타입력!$K122," ")," ")</f>
        <v xml:space="preserve"> </v>
      </c>
      <c r="G117" s="103" t="str">
        <f>IF(직접데이타입력!$M122=2,IF(직접데이타입력!$E122="6",직접데이타입력!$K122," ")," ")</f>
        <v xml:space="preserve"> </v>
      </c>
      <c r="H117" s="103" t="str">
        <f>IF(직접데이타입력!$M122=2,IF(직접데이타입력!$E122="7",직접데이타입력!$K122," ")," ")</f>
        <v xml:space="preserve"> </v>
      </c>
      <c r="I117" s="103" t="str">
        <f>IF(직접데이타입력!$M122=2,IF(직접데이타입력!$E122="8",직접데이타입력!$K122," ")," ")</f>
        <v xml:space="preserve"> </v>
      </c>
      <c r="J117" s="103" t="str">
        <f>IF(직접데이타입력!$M122=2,IF(직접데이타입력!$E122="9",직접데이타입력!$K122," ")," ")</f>
        <v xml:space="preserve"> </v>
      </c>
      <c r="K117" s="103" t="str">
        <f>IF(직접데이타입력!$M122=2,IF(직접데이타입력!$E122="10",직접데이타입력!$K122," ")," ")</f>
        <v xml:space="preserve"> </v>
      </c>
      <c r="L117" s="103" t="str">
        <f>IF(직접데이타입력!$M122=2,IF(직접데이타입력!$E122="11",직접데이타입력!$K122," ")," ")</f>
        <v xml:space="preserve"> </v>
      </c>
      <c r="M117" s="103" t="str">
        <f>IF(직접데이타입력!$M122=2,IF(직접데이타입력!$E122="12",직접데이타입력!$K122," ")," ")</f>
        <v xml:space="preserve"> </v>
      </c>
      <c r="N117" s="103" t="str">
        <f>IF(직접데이타입력!$M122=2,IF(직접데이타입력!$E122="13",직접데이타입력!$K122," ")," ")</f>
        <v xml:space="preserve"> </v>
      </c>
      <c r="O117" s="103" t="str">
        <f>IF(직접데이타입력!$M122=2,IF(직접데이타입력!$E122="14",직접데이타입력!$K122," ")," ")</f>
        <v xml:space="preserve"> </v>
      </c>
      <c r="P117" s="103" t="str">
        <f>IF(직접데이타입력!$M122=2,IF(직접데이타입력!$E122="15",직접데이타입력!$K122," ")," ")</f>
        <v xml:space="preserve"> </v>
      </c>
      <c r="Q117" s="103" t="str">
        <f>IF(직접데이타입력!$M122=2,IF(직접데이타입력!$E122="16",직접데이타입력!$K122," ")," ")</f>
        <v xml:space="preserve"> </v>
      </c>
      <c r="R117" s="103" t="str">
        <f>IF(직접데이타입력!$M122=2,IF(직접데이타입력!$E122="17",직접데이타입력!$K122," ")," ")</f>
        <v xml:space="preserve"> </v>
      </c>
      <c r="S117" s="103" t="str">
        <f>IF(직접데이타입력!$M122=2,IF(직접데이타입력!$E122="18",직접데이타입력!$K122," ")," ")</f>
        <v xml:space="preserve"> </v>
      </c>
      <c r="T117" s="103" t="str">
        <f>IF(직접데이타입력!$M122=2,IF(직접데이타입력!$E122="19",직접데이타입력!$K122," ")," ")</f>
        <v xml:space="preserve"> </v>
      </c>
    </row>
    <row r="118" spans="1:20" ht="11.25" customHeight="1">
      <c r="A118" s="103">
        <f t="shared" si="1"/>
        <v>117</v>
      </c>
      <c r="B118" s="103" t="str">
        <f>IF(직접데이타입력!$M123=2,IF(직접데이타입력!$E123="1",직접데이타입력!$K123," ")," ")</f>
        <v xml:space="preserve"> </v>
      </c>
      <c r="C118" s="103" t="str">
        <f>IF(직접데이타입력!$M123=2,IF(직접데이타입력!$E123="2",직접데이타입력!$K123," ")," ")</f>
        <v xml:space="preserve"> </v>
      </c>
      <c r="D118" s="103" t="str">
        <f>IF(직접데이타입력!$M123=2,IF(직접데이타입력!$E123="3",직접데이타입력!$K123," ")," ")</f>
        <v xml:space="preserve"> </v>
      </c>
      <c r="E118" s="103" t="str">
        <f>IF(직접데이타입력!$M123=2,IF(직접데이타입력!$E123="4",직접데이타입력!$K123," ")," ")</f>
        <v xml:space="preserve"> </v>
      </c>
      <c r="F118" s="103" t="str">
        <f>IF(직접데이타입력!$M123=2,IF(직접데이타입력!$E123="5",직접데이타입력!$K123," ")," ")</f>
        <v xml:space="preserve"> </v>
      </c>
      <c r="G118" s="103" t="str">
        <f>IF(직접데이타입력!$M123=2,IF(직접데이타입력!$E123="6",직접데이타입력!$K123," ")," ")</f>
        <v xml:space="preserve"> </v>
      </c>
      <c r="H118" s="103" t="str">
        <f>IF(직접데이타입력!$M123=2,IF(직접데이타입력!$E123="7",직접데이타입력!$K123," ")," ")</f>
        <v xml:space="preserve"> </v>
      </c>
      <c r="I118" s="103" t="str">
        <f>IF(직접데이타입력!$M123=2,IF(직접데이타입력!$E123="8",직접데이타입력!$K123," ")," ")</f>
        <v xml:space="preserve"> </v>
      </c>
      <c r="J118" s="103" t="str">
        <f>IF(직접데이타입력!$M123=2,IF(직접데이타입력!$E123="9",직접데이타입력!$K123," ")," ")</f>
        <v xml:space="preserve"> </v>
      </c>
      <c r="K118" s="103" t="str">
        <f>IF(직접데이타입력!$M123=2,IF(직접데이타입력!$E123="10",직접데이타입력!$K123," ")," ")</f>
        <v xml:space="preserve"> </v>
      </c>
      <c r="L118" s="103" t="str">
        <f>IF(직접데이타입력!$M123=2,IF(직접데이타입력!$E123="11",직접데이타입력!$K123," ")," ")</f>
        <v xml:space="preserve"> </v>
      </c>
      <c r="M118" s="103" t="str">
        <f>IF(직접데이타입력!$M123=2,IF(직접데이타입력!$E123="12",직접데이타입력!$K123," ")," ")</f>
        <v xml:space="preserve"> </v>
      </c>
      <c r="N118" s="103" t="str">
        <f>IF(직접데이타입력!$M123=2,IF(직접데이타입력!$E123="13",직접데이타입력!$K123," ")," ")</f>
        <v xml:space="preserve"> </v>
      </c>
      <c r="O118" s="103" t="str">
        <f>IF(직접데이타입력!$M123=2,IF(직접데이타입력!$E123="14",직접데이타입력!$K123," ")," ")</f>
        <v xml:space="preserve"> </v>
      </c>
      <c r="P118" s="103" t="str">
        <f>IF(직접데이타입력!$M123=2,IF(직접데이타입력!$E123="15",직접데이타입력!$K123," ")," ")</f>
        <v xml:space="preserve"> </v>
      </c>
      <c r="Q118" s="103" t="str">
        <f>IF(직접데이타입력!$M123=2,IF(직접데이타입력!$E123="16",직접데이타입력!$K123," ")," ")</f>
        <v xml:space="preserve"> </v>
      </c>
      <c r="R118" s="103" t="str">
        <f>IF(직접데이타입력!$M123=2,IF(직접데이타입력!$E123="17",직접데이타입력!$K123," ")," ")</f>
        <v xml:space="preserve"> </v>
      </c>
      <c r="S118" s="103" t="str">
        <f>IF(직접데이타입력!$M123=2,IF(직접데이타입력!$E123="18",직접데이타입력!$K123," ")," ")</f>
        <v xml:space="preserve"> </v>
      </c>
      <c r="T118" s="103" t="str">
        <f>IF(직접데이타입력!$M123=2,IF(직접데이타입력!$E123="19",직접데이타입력!$K123," ")," ")</f>
        <v xml:space="preserve"> </v>
      </c>
    </row>
    <row r="119" spans="1:20" ht="11.25" customHeight="1">
      <c r="A119" s="103">
        <f t="shared" si="1"/>
        <v>118</v>
      </c>
      <c r="B119" s="103" t="str">
        <f>IF(직접데이타입력!$M124=2,IF(직접데이타입력!$E124="1",직접데이타입력!$K124," ")," ")</f>
        <v xml:space="preserve"> </v>
      </c>
      <c r="C119" s="103" t="str">
        <f>IF(직접데이타입력!$M124=2,IF(직접데이타입력!$E124="2",직접데이타입력!$K124," ")," ")</f>
        <v xml:space="preserve"> </v>
      </c>
      <c r="D119" s="103" t="str">
        <f>IF(직접데이타입력!$M124=2,IF(직접데이타입력!$E124="3",직접데이타입력!$K124," ")," ")</f>
        <v xml:space="preserve"> </v>
      </c>
      <c r="E119" s="103" t="str">
        <f>IF(직접데이타입력!$M124=2,IF(직접데이타입력!$E124="4",직접데이타입력!$K124," ")," ")</f>
        <v xml:space="preserve"> </v>
      </c>
      <c r="F119" s="103" t="str">
        <f>IF(직접데이타입력!$M124=2,IF(직접데이타입력!$E124="5",직접데이타입력!$K124," ")," ")</f>
        <v xml:space="preserve"> </v>
      </c>
      <c r="G119" s="103" t="str">
        <f>IF(직접데이타입력!$M124=2,IF(직접데이타입력!$E124="6",직접데이타입력!$K124," ")," ")</f>
        <v xml:space="preserve"> </v>
      </c>
      <c r="H119" s="103" t="str">
        <f>IF(직접데이타입력!$M124=2,IF(직접데이타입력!$E124="7",직접데이타입력!$K124," ")," ")</f>
        <v xml:space="preserve"> </v>
      </c>
      <c r="I119" s="103" t="str">
        <f>IF(직접데이타입력!$M124=2,IF(직접데이타입력!$E124="8",직접데이타입력!$K124," ")," ")</f>
        <v xml:space="preserve"> </v>
      </c>
      <c r="J119" s="103" t="str">
        <f>IF(직접데이타입력!$M124=2,IF(직접데이타입력!$E124="9",직접데이타입력!$K124," ")," ")</f>
        <v xml:space="preserve"> </v>
      </c>
      <c r="K119" s="103" t="str">
        <f>IF(직접데이타입력!$M124=2,IF(직접데이타입력!$E124="10",직접데이타입력!$K124," ")," ")</f>
        <v xml:space="preserve"> </v>
      </c>
      <c r="L119" s="103" t="str">
        <f>IF(직접데이타입력!$M124=2,IF(직접데이타입력!$E124="11",직접데이타입력!$K124," ")," ")</f>
        <v xml:space="preserve"> </v>
      </c>
      <c r="M119" s="103" t="str">
        <f>IF(직접데이타입력!$M124=2,IF(직접데이타입력!$E124="12",직접데이타입력!$K124," ")," ")</f>
        <v xml:space="preserve"> </v>
      </c>
      <c r="N119" s="103" t="str">
        <f>IF(직접데이타입력!$M124=2,IF(직접데이타입력!$E124="13",직접데이타입력!$K124," ")," ")</f>
        <v xml:space="preserve"> </v>
      </c>
      <c r="O119" s="103" t="str">
        <f>IF(직접데이타입력!$M124=2,IF(직접데이타입력!$E124="14",직접데이타입력!$K124," ")," ")</f>
        <v xml:space="preserve"> </v>
      </c>
      <c r="P119" s="103" t="str">
        <f>IF(직접데이타입력!$M124=2,IF(직접데이타입력!$E124="15",직접데이타입력!$K124," ")," ")</f>
        <v xml:space="preserve"> </v>
      </c>
      <c r="Q119" s="103" t="str">
        <f>IF(직접데이타입력!$M124=2,IF(직접데이타입력!$E124="16",직접데이타입력!$K124," ")," ")</f>
        <v xml:space="preserve"> </v>
      </c>
      <c r="R119" s="103" t="str">
        <f>IF(직접데이타입력!$M124=2,IF(직접데이타입력!$E124="17",직접데이타입력!$K124," ")," ")</f>
        <v xml:space="preserve"> </v>
      </c>
      <c r="S119" s="103" t="str">
        <f>IF(직접데이타입력!$M124=2,IF(직접데이타입력!$E124="18",직접데이타입력!$K124," ")," ")</f>
        <v xml:space="preserve"> </v>
      </c>
      <c r="T119" s="103" t="str">
        <f>IF(직접데이타입력!$M124=2,IF(직접데이타입력!$E124="19",직접데이타입력!$K124," ")," ")</f>
        <v xml:space="preserve"> </v>
      </c>
    </row>
    <row r="120" spans="1:20" ht="11.25" customHeight="1">
      <c r="A120" s="103">
        <f t="shared" si="1"/>
        <v>119</v>
      </c>
      <c r="B120" s="103" t="str">
        <f>IF(직접데이타입력!$M125=2,IF(직접데이타입력!$E125="1",직접데이타입력!$K125," ")," ")</f>
        <v xml:space="preserve"> </v>
      </c>
      <c r="C120" s="103" t="str">
        <f>IF(직접데이타입력!$M125=2,IF(직접데이타입력!$E125="2",직접데이타입력!$K125," ")," ")</f>
        <v xml:space="preserve"> </v>
      </c>
      <c r="D120" s="103" t="str">
        <f>IF(직접데이타입력!$M125=2,IF(직접데이타입력!$E125="3",직접데이타입력!$K125," ")," ")</f>
        <v xml:space="preserve"> </v>
      </c>
      <c r="E120" s="103" t="str">
        <f>IF(직접데이타입력!$M125=2,IF(직접데이타입력!$E125="4",직접데이타입력!$K125," ")," ")</f>
        <v xml:space="preserve"> </v>
      </c>
      <c r="F120" s="103" t="str">
        <f>IF(직접데이타입력!$M125=2,IF(직접데이타입력!$E125="5",직접데이타입력!$K125," ")," ")</f>
        <v xml:space="preserve"> </v>
      </c>
      <c r="G120" s="103" t="str">
        <f>IF(직접데이타입력!$M125=2,IF(직접데이타입력!$E125="6",직접데이타입력!$K125," ")," ")</f>
        <v xml:space="preserve"> </v>
      </c>
      <c r="H120" s="103" t="str">
        <f>IF(직접데이타입력!$M125=2,IF(직접데이타입력!$E125="7",직접데이타입력!$K125," ")," ")</f>
        <v xml:space="preserve"> </v>
      </c>
      <c r="I120" s="103" t="str">
        <f>IF(직접데이타입력!$M125=2,IF(직접데이타입력!$E125="8",직접데이타입력!$K125," ")," ")</f>
        <v xml:space="preserve"> </v>
      </c>
      <c r="J120" s="103" t="str">
        <f>IF(직접데이타입력!$M125=2,IF(직접데이타입력!$E125="9",직접데이타입력!$K125," ")," ")</f>
        <v xml:space="preserve"> </v>
      </c>
      <c r="K120" s="103" t="str">
        <f>IF(직접데이타입력!$M125=2,IF(직접데이타입력!$E125="10",직접데이타입력!$K125," ")," ")</f>
        <v xml:space="preserve"> </v>
      </c>
      <c r="L120" s="103" t="str">
        <f>IF(직접데이타입력!$M125=2,IF(직접데이타입력!$E125="11",직접데이타입력!$K125," ")," ")</f>
        <v xml:space="preserve"> </v>
      </c>
      <c r="M120" s="103" t="str">
        <f>IF(직접데이타입력!$M125=2,IF(직접데이타입력!$E125="12",직접데이타입력!$K125," ")," ")</f>
        <v xml:space="preserve"> </v>
      </c>
      <c r="N120" s="103" t="str">
        <f>IF(직접데이타입력!$M125=2,IF(직접데이타입력!$E125="13",직접데이타입력!$K125," ")," ")</f>
        <v xml:space="preserve"> </v>
      </c>
      <c r="O120" s="103" t="str">
        <f>IF(직접데이타입력!$M125=2,IF(직접데이타입력!$E125="14",직접데이타입력!$K125," ")," ")</f>
        <v xml:space="preserve"> </v>
      </c>
      <c r="P120" s="103" t="str">
        <f>IF(직접데이타입력!$M125=2,IF(직접데이타입력!$E125="15",직접데이타입력!$K125," ")," ")</f>
        <v xml:space="preserve"> </v>
      </c>
      <c r="Q120" s="103" t="str">
        <f>IF(직접데이타입력!$M125=2,IF(직접데이타입력!$E125="16",직접데이타입력!$K125," ")," ")</f>
        <v xml:space="preserve"> </v>
      </c>
      <c r="R120" s="103" t="str">
        <f>IF(직접데이타입력!$M125=2,IF(직접데이타입력!$E125="17",직접데이타입력!$K125," ")," ")</f>
        <v xml:space="preserve"> </v>
      </c>
      <c r="S120" s="103" t="str">
        <f>IF(직접데이타입력!$M125=2,IF(직접데이타입력!$E125="18",직접데이타입력!$K125," ")," ")</f>
        <v xml:space="preserve"> </v>
      </c>
      <c r="T120" s="103" t="str">
        <f>IF(직접데이타입력!$M125=2,IF(직접데이타입력!$E125="19",직접데이타입력!$K125," ")," ")</f>
        <v xml:space="preserve"> </v>
      </c>
    </row>
    <row r="121" spans="1:20" ht="11.25" customHeight="1">
      <c r="A121" s="103">
        <f t="shared" si="1"/>
        <v>120</v>
      </c>
      <c r="B121" s="103" t="str">
        <f>IF(직접데이타입력!$M126=2,IF(직접데이타입력!$E126="1",직접데이타입력!$K126," ")," ")</f>
        <v xml:space="preserve"> </v>
      </c>
      <c r="C121" s="103" t="str">
        <f>IF(직접데이타입력!$M126=2,IF(직접데이타입력!$E126="2",직접데이타입력!$K126," ")," ")</f>
        <v xml:space="preserve"> </v>
      </c>
      <c r="D121" s="103" t="str">
        <f>IF(직접데이타입력!$M126=2,IF(직접데이타입력!$E126="3",직접데이타입력!$K126," ")," ")</f>
        <v xml:space="preserve"> </v>
      </c>
      <c r="E121" s="103" t="str">
        <f>IF(직접데이타입력!$M126=2,IF(직접데이타입력!$E126="4",직접데이타입력!$K126," ")," ")</f>
        <v xml:space="preserve"> </v>
      </c>
      <c r="F121" s="103" t="str">
        <f>IF(직접데이타입력!$M126=2,IF(직접데이타입력!$E126="5",직접데이타입력!$K126," ")," ")</f>
        <v xml:space="preserve"> </v>
      </c>
      <c r="G121" s="103" t="str">
        <f>IF(직접데이타입력!$M126=2,IF(직접데이타입력!$E126="6",직접데이타입력!$K126," ")," ")</f>
        <v xml:space="preserve"> </v>
      </c>
      <c r="H121" s="103" t="str">
        <f>IF(직접데이타입력!$M126=2,IF(직접데이타입력!$E126="7",직접데이타입력!$K126," ")," ")</f>
        <v xml:space="preserve"> </v>
      </c>
      <c r="I121" s="103" t="str">
        <f>IF(직접데이타입력!$M126=2,IF(직접데이타입력!$E126="8",직접데이타입력!$K126," ")," ")</f>
        <v xml:space="preserve"> </v>
      </c>
      <c r="J121" s="103" t="str">
        <f>IF(직접데이타입력!$M126=2,IF(직접데이타입력!$E126="9",직접데이타입력!$K126," ")," ")</f>
        <v xml:space="preserve"> </v>
      </c>
      <c r="K121" s="103" t="str">
        <f>IF(직접데이타입력!$M126=2,IF(직접데이타입력!$E126="10",직접데이타입력!$K126," ")," ")</f>
        <v xml:space="preserve"> </v>
      </c>
      <c r="L121" s="103" t="str">
        <f>IF(직접데이타입력!$M126=2,IF(직접데이타입력!$E126="11",직접데이타입력!$K126," ")," ")</f>
        <v xml:space="preserve"> </v>
      </c>
      <c r="M121" s="103" t="str">
        <f>IF(직접데이타입력!$M126=2,IF(직접데이타입력!$E126="12",직접데이타입력!$K126," ")," ")</f>
        <v xml:space="preserve"> </v>
      </c>
      <c r="N121" s="103" t="str">
        <f>IF(직접데이타입력!$M126=2,IF(직접데이타입력!$E126="13",직접데이타입력!$K126," ")," ")</f>
        <v xml:space="preserve"> </v>
      </c>
      <c r="O121" s="103" t="str">
        <f>IF(직접데이타입력!$M126=2,IF(직접데이타입력!$E126="14",직접데이타입력!$K126," ")," ")</f>
        <v xml:space="preserve"> </v>
      </c>
      <c r="P121" s="103" t="str">
        <f>IF(직접데이타입력!$M126=2,IF(직접데이타입력!$E126="15",직접데이타입력!$K126," ")," ")</f>
        <v xml:space="preserve"> </v>
      </c>
      <c r="Q121" s="103" t="str">
        <f>IF(직접데이타입력!$M126=2,IF(직접데이타입력!$E126="16",직접데이타입력!$K126," ")," ")</f>
        <v xml:space="preserve"> </v>
      </c>
      <c r="R121" s="103" t="str">
        <f>IF(직접데이타입력!$M126=2,IF(직접데이타입력!$E126="17",직접데이타입력!$K126," ")," ")</f>
        <v xml:space="preserve"> </v>
      </c>
      <c r="S121" s="103" t="str">
        <f>IF(직접데이타입력!$M126=2,IF(직접데이타입력!$E126="18",직접데이타입력!$K126," ")," ")</f>
        <v xml:space="preserve"> </v>
      </c>
      <c r="T121" s="103" t="str">
        <f>IF(직접데이타입력!$M126=2,IF(직접데이타입력!$E126="19",직접데이타입력!$K126," ")," ")</f>
        <v xml:space="preserve"> </v>
      </c>
    </row>
    <row r="122" spans="1:20" ht="11.25" customHeight="1">
      <c r="A122" s="103">
        <f t="shared" si="1"/>
        <v>121</v>
      </c>
      <c r="B122" s="103" t="str">
        <f>IF(직접데이타입력!$M127=2,IF(직접데이타입력!$E127="1",직접데이타입력!$K127," ")," ")</f>
        <v xml:space="preserve"> </v>
      </c>
      <c r="C122" s="103" t="str">
        <f>IF(직접데이타입력!$M127=2,IF(직접데이타입력!$E127="2",직접데이타입력!$K127," ")," ")</f>
        <v xml:space="preserve"> </v>
      </c>
      <c r="D122" s="103" t="str">
        <f>IF(직접데이타입력!$M127=2,IF(직접데이타입력!$E127="3",직접데이타입력!$K127," ")," ")</f>
        <v xml:space="preserve"> </v>
      </c>
      <c r="E122" s="103" t="str">
        <f>IF(직접데이타입력!$M127=2,IF(직접데이타입력!$E127="4",직접데이타입력!$K127," ")," ")</f>
        <v xml:space="preserve"> </v>
      </c>
      <c r="F122" s="103" t="str">
        <f>IF(직접데이타입력!$M127=2,IF(직접데이타입력!$E127="5",직접데이타입력!$K127," ")," ")</f>
        <v xml:space="preserve"> </v>
      </c>
      <c r="G122" s="103" t="str">
        <f>IF(직접데이타입력!$M127=2,IF(직접데이타입력!$E127="6",직접데이타입력!$K127," ")," ")</f>
        <v xml:space="preserve"> </v>
      </c>
      <c r="H122" s="103" t="str">
        <f>IF(직접데이타입력!$M127=2,IF(직접데이타입력!$E127="7",직접데이타입력!$K127," ")," ")</f>
        <v xml:space="preserve"> </v>
      </c>
      <c r="I122" s="103" t="str">
        <f>IF(직접데이타입력!$M127=2,IF(직접데이타입력!$E127="8",직접데이타입력!$K127," ")," ")</f>
        <v xml:space="preserve"> </v>
      </c>
      <c r="J122" s="103" t="str">
        <f>IF(직접데이타입력!$M127=2,IF(직접데이타입력!$E127="9",직접데이타입력!$K127," ")," ")</f>
        <v xml:space="preserve"> </v>
      </c>
      <c r="K122" s="103" t="str">
        <f>IF(직접데이타입력!$M127=2,IF(직접데이타입력!$E127="10",직접데이타입력!$K127," ")," ")</f>
        <v xml:space="preserve"> </v>
      </c>
      <c r="L122" s="103" t="str">
        <f>IF(직접데이타입력!$M127=2,IF(직접데이타입력!$E127="11",직접데이타입력!$K127," ")," ")</f>
        <v xml:space="preserve"> </v>
      </c>
      <c r="M122" s="103" t="str">
        <f>IF(직접데이타입력!$M127=2,IF(직접데이타입력!$E127="12",직접데이타입력!$K127," ")," ")</f>
        <v xml:space="preserve"> </v>
      </c>
      <c r="N122" s="103" t="str">
        <f>IF(직접데이타입력!$M127=2,IF(직접데이타입력!$E127="13",직접데이타입력!$K127," ")," ")</f>
        <v xml:space="preserve"> </v>
      </c>
      <c r="O122" s="103" t="str">
        <f>IF(직접데이타입력!$M127=2,IF(직접데이타입력!$E127="14",직접데이타입력!$K127," ")," ")</f>
        <v xml:space="preserve"> </v>
      </c>
      <c r="P122" s="103" t="str">
        <f>IF(직접데이타입력!$M127=2,IF(직접데이타입력!$E127="15",직접데이타입력!$K127," ")," ")</f>
        <v xml:space="preserve"> </v>
      </c>
      <c r="Q122" s="103" t="str">
        <f>IF(직접데이타입력!$M127=2,IF(직접데이타입력!$E127="16",직접데이타입력!$K127," ")," ")</f>
        <v xml:space="preserve"> </v>
      </c>
      <c r="R122" s="103" t="str">
        <f>IF(직접데이타입력!$M127=2,IF(직접데이타입력!$E127="17",직접데이타입력!$K127," ")," ")</f>
        <v xml:space="preserve"> </v>
      </c>
      <c r="S122" s="103" t="str">
        <f>IF(직접데이타입력!$M127=2,IF(직접데이타입력!$E127="18",직접데이타입력!$K127," ")," ")</f>
        <v xml:space="preserve"> </v>
      </c>
      <c r="T122" s="103" t="str">
        <f>IF(직접데이타입력!$M127=2,IF(직접데이타입력!$E127="19",직접데이타입력!$K127," ")," ")</f>
        <v xml:space="preserve"> </v>
      </c>
    </row>
    <row r="123" spans="1:20" ht="11.25" customHeight="1">
      <c r="A123" s="103">
        <f t="shared" si="1"/>
        <v>122</v>
      </c>
      <c r="B123" s="103" t="str">
        <f>IF(직접데이타입력!$M128=2,IF(직접데이타입력!$E128="1",직접데이타입력!$K128," ")," ")</f>
        <v xml:space="preserve"> </v>
      </c>
      <c r="C123" s="103" t="str">
        <f>IF(직접데이타입력!$M128=2,IF(직접데이타입력!$E128="2",직접데이타입력!$K128," ")," ")</f>
        <v xml:space="preserve"> </v>
      </c>
      <c r="D123" s="103" t="str">
        <f>IF(직접데이타입력!$M128=2,IF(직접데이타입력!$E128="3",직접데이타입력!$K128," ")," ")</f>
        <v xml:space="preserve"> </v>
      </c>
      <c r="E123" s="103" t="str">
        <f>IF(직접데이타입력!$M128=2,IF(직접데이타입력!$E128="4",직접데이타입력!$K128," ")," ")</f>
        <v xml:space="preserve"> </v>
      </c>
      <c r="F123" s="103" t="str">
        <f>IF(직접데이타입력!$M128=2,IF(직접데이타입력!$E128="5",직접데이타입력!$K128," ")," ")</f>
        <v xml:space="preserve"> </v>
      </c>
      <c r="G123" s="103" t="str">
        <f>IF(직접데이타입력!$M128=2,IF(직접데이타입력!$E128="6",직접데이타입력!$K128," ")," ")</f>
        <v xml:space="preserve"> </v>
      </c>
      <c r="H123" s="103" t="str">
        <f>IF(직접데이타입력!$M128=2,IF(직접데이타입력!$E128="7",직접데이타입력!$K128," ")," ")</f>
        <v xml:space="preserve"> </v>
      </c>
      <c r="I123" s="103" t="str">
        <f>IF(직접데이타입력!$M128=2,IF(직접데이타입력!$E128="8",직접데이타입력!$K128," ")," ")</f>
        <v xml:space="preserve"> </v>
      </c>
      <c r="J123" s="103" t="str">
        <f>IF(직접데이타입력!$M128=2,IF(직접데이타입력!$E128="9",직접데이타입력!$K128," ")," ")</f>
        <v xml:space="preserve"> </v>
      </c>
      <c r="K123" s="103" t="str">
        <f>IF(직접데이타입력!$M128=2,IF(직접데이타입력!$E128="10",직접데이타입력!$K128," ")," ")</f>
        <v xml:space="preserve"> </v>
      </c>
      <c r="L123" s="103" t="str">
        <f>IF(직접데이타입력!$M128=2,IF(직접데이타입력!$E128="11",직접데이타입력!$K128," ")," ")</f>
        <v xml:space="preserve"> </v>
      </c>
      <c r="M123" s="103" t="str">
        <f>IF(직접데이타입력!$M128=2,IF(직접데이타입력!$E128="12",직접데이타입력!$K128," ")," ")</f>
        <v xml:space="preserve"> </v>
      </c>
      <c r="N123" s="103" t="str">
        <f>IF(직접데이타입력!$M128=2,IF(직접데이타입력!$E128="13",직접데이타입력!$K128," ")," ")</f>
        <v xml:space="preserve"> </v>
      </c>
      <c r="O123" s="103" t="str">
        <f>IF(직접데이타입력!$M128=2,IF(직접데이타입력!$E128="14",직접데이타입력!$K128," ")," ")</f>
        <v xml:space="preserve"> </v>
      </c>
      <c r="P123" s="103" t="str">
        <f>IF(직접데이타입력!$M128=2,IF(직접데이타입력!$E128="15",직접데이타입력!$K128," ")," ")</f>
        <v xml:space="preserve"> </v>
      </c>
      <c r="Q123" s="103" t="str">
        <f>IF(직접데이타입력!$M128=2,IF(직접데이타입력!$E128="16",직접데이타입력!$K128," ")," ")</f>
        <v xml:space="preserve"> </v>
      </c>
      <c r="R123" s="103" t="str">
        <f>IF(직접데이타입력!$M128=2,IF(직접데이타입력!$E128="17",직접데이타입력!$K128," ")," ")</f>
        <v xml:space="preserve"> </v>
      </c>
      <c r="S123" s="103" t="str">
        <f>IF(직접데이타입력!$M128=2,IF(직접데이타입력!$E128="18",직접데이타입력!$K128," ")," ")</f>
        <v xml:space="preserve"> </v>
      </c>
      <c r="T123" s="103" t="str">
        <f>IF(직접데이타입력!$M128=2,IF(직접데이타입력!$E128="19",직접데이타입력!$K128," ")," ")</f>
        <v xml:space="preserve"> </v>
      </c>
    </row>
    <row r="124" spans="1:20" ht="11.25" customHeight="1">
      <c r="A124" s="103">
        <f t="shared" si="1"/>
        <v>123</v>
      </c>
      <c r="B124" s="103" t="str">
        <f>IF(직접데이타입력!$M129=2,IF(직접데이타입력!$E129="1",직접데이타입력!$K129," ")," ")</f>
        <v xml:space="preserve"> </v>
      </c>
      <c r="C124" s="103" t="str">
        <f>IF(직접데이타입력!$M129=2,IF(직접데이타입력!$E129="2",직접데이타입력!$K129," ")," ")</f>
        <v xml:space="preserve"> </v>
      </c>
      <c r="D124" s="103" t="str">
        <f>IF(직접데이타입력!$M129=2,IF(직접데이타입력!$E129="3",직접데이타입력!$K129," ")," ")</f>
        <v xml:space="preserve"> </v>
      </c>
      <c r="E124" s="103" t="str">
        <f>IF(직접데이타입력!$M129=2,IF(직접데이타입력!$E129="4",직접데이타입력!$K129," ")," ")</f>
        <v xml:space="preserve"> </v>
      </c>
      <c r="F124" s="103" t="str">
        <f>IF(직접데이타입력!$M129=2,IF(직접데이타입력!$E129="5",직접데이타입력!$K129," ")," ")</f>
        <v xml:space="preserve"> </v>
      </c>
      <c r="G124" s="103" t="str">
        <f>IF(직접데이타입력!$M129=2,IF(직접데이타입력!$E129="6",직접데이타입력!$K129," ")," ")</f>
        <v xml:space="preserve"> </v>
      </c>
      <c r="H124" s="103" t="str">
        <f>IF(직접데이타입력!$M129=2,IF(직접데이타입력!$E129="7",직접데이타입력!$K129," ")," ")</f>
        <v xml:space="preserve"> </v>
      </c>
      <c r="I124" s="103" t="str">
        <f>IF(직접데이타입력!$M129=2,IF(직접데이타입력!$E129="8",직접데이타입력!$K129," ")," ")</f>
        <v xml:space="preserve"> </v>
      </c>
      <c r="J124" s="103" t="str">
        <f>IF(직접데이타입력!$M129=2,IF(직접데이타입력!$E129="9",직접데이타입력!$K129," ")," ")</f>
        <v xml:space="preserve"> </v>
      </c>
      <c r="K124" s="103" t="str">
        <f>IF(직접데이타입력!$M129=2,IF(직접데이타입력!$E129="10",직접데이타입력!$K129," ")," ")</f>
        <v xml:space="preserve"> </v>
      </c>
      <c r="L124" s="103" t="str">
        <f>IF(직접데이타입력!$M129=2,IF(직접데이타입력!$E129="11",직접데이타입력!$K129," ")," ")</f>
        <v xml:space="preserve"> </v>
      </c>
      <c r="M124" s="103" t="str">
        <f>IF(직접데이타입력!$M129=2,IF(직접데이타입력!$E129="12",직접데이타입력!$K129," ")," ")</f>
        <v xml:space="preserve"> </v>
      </c>
      <c r="N124" s="103" t="str">
        <f>IF(직접데이타입력!$M129=2,IF(직접데이타입력!$E129="13",직접데이타입력!$K129," ")," ")</f>
        <v xml:space="preserve"> </v>
      </c>
      <c r="O124" s="103" t="str">
        <f>IF(직접데이타입력!$M129=2,IF(직접데이타입력!$E129="14",직접데이타입력!$K129," ")," ")</f>
        <v xml:space="preserve"> </v>
      </c>
      <c r="P124" s="103" t="str">
        <f>IF(직접데이타입력!$M129=2,IF(직접데이타입력!$E129="15",직접데이타입력!$K129," ")," ")</f>
        <v xml:space="preserve"> </v>
      </c>
      <c r="Q124" s="103" t="str">
        <f>IF(직접데이타입력!$M129=2,IF(직접데이타입력!$E129="16",직접데이타입력!$K129," ")," ")</f>
        <v xml:space="preserve"> </v>
      </c>
      <c r="R124" s="103" t="str">
        <f>IF(직접데이타입력!$M129=2,IF(직접데이타입력!$E129="17",직접데이타입력!$K129," ")," ")</f>
        <v xml:space="preserve"> </v>
      </c>
      <c r="S124" s="103" t="str">
        <f>IF(직접데이타입력!$M129=2,IF(직접데이타입력!$E129="18",직접데이타입력!$K129," ")," ")</f>
        <v xml:space="preserve"> </v>
      </c>
      <c r="T124" s="103" t="str">
        <f>IF(직접데이타입력!$M129=2,IF(직접데이타입력!$E129="19",직접데이타입력!$K129," ")," ")</f>
        <v xml:space="preserve"> </v>
      </c>
    </row>
    <row r="125" spans="1:20" ht="11.25" customHeight="1">
      <c r="A125" s="103">
        <f t="shared" si="1"/>
        <v>124</v>
      </c>
      <c r="B125" s="103" t="str">
        <f>IF(직접데이타입력!$M130=2,IF(직접데이타입력!$E130="1",직접데이타입력!$K130," ")," ")</f>
        <v xml:space="preserve"> </v>
      </c>
      <c r="C125" s="103" t="str">
        <f>IF(직접데이타입력!$M130=2,IF(직접데이타입력!$E130="2",직접데이타입력!$K130," ")," ")</f>
        <v xml:space="preserve"> </v>
      </c>
      <c r="D125" s="103" t="str">
        <f>IF(직접데이타입력!$M130=2,IF(직접데이타입력!$E130="3",직접데이타입력!$K130," ")," ")</f>
        <v xml:space="preserve"> </v>
      </c>
      <c r="E125" s="103" t="str">
        <f>IF(직접데이타입력!$M130=2,IF(직접데이타입력!$E130="4",직접데이타입력!$K130," ")," ")</f>
        <v xml:space="preserve"> </v>
      </c>
      <c r="F125" s="103" t="str">
        <f>IF(직접데이타입력!$M130=2,IF(직접데이타입력!$E130="5",직접데이타입력!$K130," ")," ")</f>
        <v xml:space="preserve"> </v>
      </c>
      <c r="G125" s="103" t="str">
        <f>IF(직접데이타입력!$M130=2,IF(직접데이타입력!$E130="6",직접데이타입력!$K130," ")," ")</f>
        <v xml:space="preserve"> </v>
      </c>
      <c r="H125" s="103" t="str">
        <f>IF(직접데이타입력!$M130=2,IF(직접데이타입력!$E130="7",직접데이타입력!$K130," ")," ")</f>
        <v xml:space="preserve"> </v>
      </c>
      <c r="I125" s="103" t="str">
        <f>IF(직접데이타입력!$M130=2,IF(직접데이타입력!$E130="8",직접데이타입력!$K130," ")," ")</f>
        <v xml:space="preserve"> </v>
      </c>
      <c r="J125" s="103" t="str">
        <f>IF(직접데이타입력!$M130=2,IF(직접데이타입력!$E130="9",직접데이타입력!$K130," ")," ")</f>
        <v xml:space="preserve"> </v>
      </c>
      <c r="K125" s="103" t="str">
        <f>IF(직접데이타입력!$M130=2,IF(직접데이타입력!$E130="10",직접데이타입력!$K130," ")," ")</f>
        <v xml:space="preserve"> </v>
      </c>
      <c r="L125" s="103" t="str">
        <f>IF(직접데이타입력!$M130=2,IF(직접데이타입력!$E130="11",직접데이타입력!$K130," ")," ")</f>
        <v xml:space="preserve"> </v>
      </c>
      <c r="M125" s="103" t="str">
        <f>IF(직접데이타입력!$M130=2,IF(직접데이타입력!$E130="12",직접데이타입력!$K130," ")," ")</f>
        <v xml:space="preserve"> </v>
      </c>
      <c r="N125" s="103" t="str">
        <f>IF(직접데이타입력!$M130=2,IF(직접데이타입력!$E130="13",직접데이타입력!$K130," ")," ")</f>
        <v xml:space="preserve"> </v>
      </c>
      <c r="O125" s="103" t="str">
        <f>IF(직접데이타입력!$M130=2,IF(직접데이타입력!$E130="14",직접데이타입력!$K130," ")," ")</f>
        <v xml:space="preserve"> </v>
      </c>
      <c r="P125" s="103" t="str">
        <f>IF(직접데이타입력!$M130=2,IF(직접데이타입력!$E130="15",직접데이타입력!$K130," ")," ")</f>
        <v xml:space="preserve"> </v>
      </c>
      <c r="Q125" s="103" t="str">
        <f>IF(직접데이타입력!$M130=2,IF(직접데이타입력!$E130="16",직접데이타입력!$K130," ")," ")</f>
        <v xml:space="preserve"> </v>
      </c>
      <c r="R125" s="103" t="str">
        <f>IF(직접데이타입력!$M130=2,IF(직접데이타입력!$E130="17",직접데이타입력!$K130," ")," ")</f>
        <v xml:space="preserve"> </v>
      </c>
      <c r="S125" s="103" t="str">
        <f>IF(직접데이타입력!$M130=2,IF(직접데이타입력!$E130="18",직접데이타입력!$K130," ")," ")</f>
        <v xml:space="preserve"> </v>
      </c>
      <c r="T125" s="103" t="str">
        <f>IF(직접데이타입력!$M130=2,IF(직접데이타입력!$E130="19",직접데이타입력!$K130," ")," ")</f>
        <v xml:space="preserve"> </v>
      </c>
    </row>
    <row r="126" spans="1:20" ht="11.25" customHeight="1">
      <c r="A126" s="103">
        <f t="shared" si="1"/>
        <v>125</v>
      </c>
      <c r="B126" s="103" t="str">
        <f>IF(직접데이타입력!$M131=2,IF(직접데이타입력!$E131="1",직접데이타입력!$K131," ")," ")</f>
        <v xml:space="preserve"> </v>
      </c>
      <c r="C126" s="103" t="str">
        <f>IF(직접데이타입력!$M131=2,IF(직접데이타입력!$E131="2",직접데이타입력!$K131," ")," ")</f>
        <v xml:space="preserve"> </v>
      </c>
      <c r="D126" s="103" t="str">
        <f>IF(직접데이타입력!$M131=2,IF(직접데이타입력!$E131="3",직접데이타입력!$K131," ")," ")</f>
        <v xml:space="preserve"> </v>
      </c>
      <c r="E126" s="103" t="str">
        <f>IF(직접데이타입력!$M131=2,IF(직접데이타입력!$E131="4",직접데이타입력!$K131," ")," ")</f>
        <v xml:space="preserve"> </v>
      </c>
      <c r="F126" s="103" t="str">
        <f>IF(직접데이타입력!$M131=2,IF(직접데이타입력!$E131="5",직접데이타입력!$K131," ")," ")</f>
        <v xml:space="preserve"> </v>
      </c>
      <c r="G126" s="103" t="str">
        <f>IF(직접데이타입력!$M131=2,IF(직접데이타입력!$E131="6",직접데이타입력!$K131," ")," ")</f>
        <v xml:space="preserve"> </v>
      </c>
      <c r="H126" s="103" t="str">
        <f>IF(직접데이타입력!$M131=2,IF(직접데이타입력!$E131="7",직접데이타입력!$K131," ")," ")</f>
        <v xml:space="preserve"> </v>
      </c>
      <c r="I126" s="103" t="str">
        <f>IF(직접데이타입력!$M131=2,IF(직접데이타입력!$E131="8",직접데이타입력!$K131," ")," ")</f>
        <v xml:space="preserve"> </v>
      </c>
      <c r="J126" s="103" t="str">
        <f>IF(직접데이타입력!$M131=2,IF(직접데이타입력!$E131="9",직접데이타입력!$K131," ")," ")</f>
        <v xml:space="preserve"> </v>
      </c>
      <c r="K126" s="103" t="str">
        <f>IF(직접데이타입력!$M131=2,IF(직접데이타입력!$E131="10",직접데이타입력!$K131," ")," ")</f>
        <v xml:space="preserve"> </v>
      </c>
      <c r="L126" s="103" t="str">
        <f>IF(직접데이타입력!$M131=2,IF(직접데이타입력!$E131="11",직접데이타입력!$K131," ")," ")</f>
        <v xml:space="preserve"> </v>
      </c>
      <c r="M126" s="103" t="str">
        <f>IF(직접데이타입력!$M131=2,IF(직접데이타입력!$E131="12",직접데이타입력!$K131," ")," ")</f>
        <v xml:space="preserve"> </v>
      </c>
      <c r="N126" s="103" t="str">
        <f>IF(직접데이타입력!$M131=2,IF(직접데이타입력!$E131="13",직접데이타입력!$K131," ")," ")</f>
        <v xml:space="preserve"> </v>
      </c>
      <c r="O126" s="103" t="str">
        <f>IF(직접데이타입력!$M131=2,IF(직접데이타입력!$E131="14",직접데이타입력!$K131," ")," ")</f>
        <v xml:space="preserve"> </v>
      </c>
      <c r="P126" s="103" t="str">
        <f>IF(직접데이타입력!$M131=2,IF(직접데이타입력!$E131="15",직접데이타입력!$K131," ")," ")</f>
        <v xml:space="preserve"> </v>
      </c>
      <c r="Q126" s="103" t="str">
        <f>IF(직접데이타입력!$M131=2,IF(직접데이타입력!$E131="16",직접데이타입력!$K131," ")," ")</f>
        <v xml:space="preserve"> </v>
      </c>
      <c r="R126" s="103" t="str">
        <f>IF(직접데이타입력!$M131=2,IF(직접데이타입력!$E131="17",직접데이타입력!$K131," ")," ")</f>
        <v xml:space="preserve"> </v>
      </c>
      <c r="S126" s="103" t="str">
        <f>IF(직접데이타입력!$M131=2,IF(직접데이타입력!$E131="18",직접데이타입력!$K131," ")," ")</f>
        <v xml:space="preserve"> </v>
      </c>
      <c r="T126" s="103" t="str">
        <f>IF(직접데이타입력!$M131=2,IF(직접데이타입력!$E131="19",직접데이타입력!$K131," ")," ")</f>
        <v xml:space="preserve"> </v>
      </c>
    </row>
    <row r="127" spans="1:20" ht="11.25" customHeight="1">
      <c r="A127" s="103">
        <f t="shared" si="1"/>
        <v>126</v>
      </c>
      <c r="B127" s="103" t="str">
        <f>IF(직접데이타입력!$M132=2,IF(직접데이타입력!$E132="1",직접데이타입력!$K132," ")," ")</f>
        <v xml:space="preserve"> </v>
      </c>
      <c r="C127" s="103" t="str">
        <f>IF(직접데이타입력!$M132=2,IF(직접데이타입력!$E132="2",직접데이타입력!$K132," ")," ")</f>
        <v xml:space="preserve"> </v>
      </c>
      <c r="D127" s="103" t="str">
        <f>IF(직접데이타입력!$M132=2,IF(직접데이타입력!$E132="3",직접데이타입력!$K132," ")," ")</f>
        <v xml:space="preserve"> </v>
      </c>
      <c r="E127" s="103" t="str">
        <f>IF(직접데이타입력!$M132=2,IF(직접데이타입력!$E132="4",직접데이타입력!$K132," ")," ")</f>
        <v xml:space="preserve"> </v>
      </c>
      <c r="F127" s="103" t="str">
        <f>IF(직접데이타입력!$M132=2,IF(직접데이타입력!$E132="5",직접데이타입력!$K132," ")," ")</f>
        <v xml:space="preserve"> </v>
      </c>
      <c r="G127" s="103" t="str">
        <f>IF(직접데이타입력!$M132=2,IF(직접데이타입력!$E132="6",직접데이타입력!$K132," ")," ")</f>
        <v xml:space="preserve"> </v>
      </c>
      <c r="H127" s="103" t="str">
        <f>IF(직접데이타입력!$M132=2,IF(직접데이타입력!$E132="7",직접데이타입력!$K132," ")," ")</f>
        <v xml:space="preserve"> </v>
      </c>
      <c r="I127" s="103" t="str">
        <f>IF(직접데이타입력!$M132=2,IF(직접데이타입력!$E132="8",직접데이타입력!$K132," ")," ")</f>
        <v xml:space="preserve"> </v>
      </c>
      <c r="J127" s="103" t="str">
        <f>IF(직접데이타입력!$M132=2,IF(직접데이타입력!$E132="9",직접데이타입력!$K132," ")," ")</f>
        <v xml:space="preserve"> </v>
      </c>
      <c r="K127" s="103" t="str">
        <f>IF(직접데이타입력!$M132=2,IF(직접데이타입력!$E132="10",직접데이타입력!$K132," ")," ")</f>
        <v xml:space="preserve"> </v>
      </c>
      <c r="L127" s="103" t="str">
        <f>IF(직접데이타입력!$M132=2,IF(직접데이타입력!$E132="11",직접데이타입력!$K132," ")," ")</f>
        <v xml:space="preserve"> </v>
      </c>
      <c r="M127" s="103" t="str">
        <f>IF(직접데이타입력!$M132=2,IF(직접데이타입력!$E132="12",직접데이타입력!$K132," ")," ")</f>
        <v xml:space="preserve"> </v>
      </c>
      <c r="N127" s="103" t="str">
        <f>IF(직접데이타입력!$M132=2,IF(직접데이타입력!$E132="13",직접데이타입력!$K132," ")," ")</f>
        <v xml:space="preserve"> </v>
      </c>
      <c r="O127" s="103" t="str">
        <f>IF(직접데이타입력!$M132=2,IF(직접데이타입력!$E132="14",직접데이타입력!$K132," ")," ")</f>
        <v xml:space="preserve"> </v>
      </c>
      <c r="P127" s="103" t="str">
        <f>IF(직접데이타입력!$M132=2,IF(직접데이타입력!$E132="15",직접데이타입력!$K132," ")," ")</f>
        <v xml:space="preserve"> </v>
      </c>
      <c r="Q127" s="103" t="str">
        <f>IF(직접데이타입력!$M132=2,IF(직접데이타입력!$E132="16",직접데이타입력!$K132," ")," ")</f>
        <v xml:space="preserve"> </v>
      </c>
      <c r="R127" s="103" t="str">
        <f>IF(직접데이타입력!$M132=2,IF(직접데이타입력!$E132="17",직접데이타입력!$K132," ")," ")</f>
        <v xml:space="preserve"> </v>
      </c>
      <c r="S127" s="103" t="str">
        <f>IF(직접데이타입력!$M132=2,IF(직접데이타입력!$E132="18",직접데이타입력!$K132," ")," ")</f>
        <v xml:space="preserve"> </v>
      </c>
      <c r="T127" s="103" t="str">
        <f>IF(직접데이타입력!$M132=2,IF(직접데이타입력!$E132="19",직접데이타입력!$K132," ")," ")</f>
        <v xml:space="preserve"> </v>
      </c>
    </row>
    <row r="128" spans="1:20" ht="11.25" customHeight="1">
      <c r="A128" s="103">
        <f t="shared" si="1"/>
        <v>127</v>
      </c>
      <c r="B128" s="103" t="str">
        <f>IF(직접데이타입력!$M133=2,IF(직접데이타입력!$E133="1",직접데이타입력!$K133," ")," ")</f>
        <v xml:space="preserve"> </v>
      </c>
      <c r="C128" s="103" t="str">
        <f>IF(직접데이타입력!$M133=2,IF(직접데이타입력!$E133="2",직접데이타입력!$K133," ")," ")</f>
        <v xml:space="preserve"> </v>
      </c>
      <c r="D128" s="103" t="str">
        <f>IF(직접데이타입력!$M133=2,IF(직접데이타입력!$E133="3",직접데이타입력!$K133," ")," ")</f>
        <v xml:space="preserve"> </v>
      </c>
      <c r="E128" s="103" t="str">
        <f>IF(직접데이타입력!$M133=2,IF(직접데이타입력!$E133="4",직접데이타입력!$K133," ")," ")</f>
        <v xml:space="preserve"> </v>
      </c>
      <c r="F128" s="103" t="str">
        <f>IF(직접데이타입력!$M133=2,IF(직접데이타입력!$E133="5",직접데이타입력!$K133," ")," ")</f>
        <v xml:space="preserve"> </v>
      </c>
      <c r="G128" s="103" t="str">
        <f>IF(직접데이타입력!$M133=2,IF(직접데이타입력!$E133="6",직접데이타입력!$K133," ")," ")</f>
        <v xml:space="preserve"> </v>
      </c>
      <c r="H128" s="103" t="str">
        <f>IF(직접데이타입력!$M133=2,IF(직접데이타입력!$E133="7",직접데이타입력!$K133," ")," ")</f>
        <v xml:space="preserve"> </v>
      </c>
      <c r="I128" s="103" t="str">
        <f>IF(직접데이타입력!$M133=2,IF(직접데이타입력!$E133="8",직접데이타입력!$K133," ")," ")</f>
        <v xml:space="preserve"> </v>
      </c>
      <c r="J128" s="103" t="str">
        <f>IF(직접데이타입력!$M133=2,IF(직접데이타입력!$E133="9",직접데이타입력!$K133," ")," ")</f>
        <v xml:space="preserve"> </v>
      </c>
      <c r="K128" s="103" t="str">
        <f>IF(직접데이타입력!$M133=2,IF(직접데이타입력!$E133="10",직접데이타입력!$K133," ")," ")</f>
        <v xml:space="preserve"> </v>
      </c>
      <c r="L128" s="103" t="str">
        <f>IF(직접데이타입력!$M133=2,IF(직접데이타입력!$E133="11",직접데이타입력!$K133," ")," ")</f>
        <v xml:space="preserve"> </v>
      </c>
      <c r="M128" s="103" t="str">
        <f>IF(직접데이타입력!$M133=2,IF(직접데이타입력!$E133="12",직접데이타입력!$K133," ")," ")</f>
        <v xml:space="preserve"> </v>
      </c>
      <c r="N128" s="103" t="str">
        <f>IF(직접데이타입력!$M133=2,IF(직접데이타입력!$E133="13",직접데이타입력!$K133," ")," ")</f>
        <v xml:space="preserve"> </v>
      </c>
      <c r="O128" s="103" t="str">
        <f>IF(직접데이타입력!$M133=2,IF(직접데이타입력!$E133="14",직접데이타입력!$K133," ")," ")</f>
        <v xml:space="preserve"> </v>
      </c>
      <c r="P128" s="103" t="str">
        <f>IF(직접데이타입력!$M133=2,IF(직접데이타입력!$E133="15",직접데이타입력!$K133," ")," ")</f>
        <v xml:space="preserve"> </v>
      </c>
      <c r="Q128" s="103" t="str">
        <f>IF(직접데이타입력!$M133=2,IF(직접데이타입력!$E133="16",직접데이타입력!$K133," ")," ")</f>
        <v xml:space="preserve"> </v>
      </c>
      <c r="R128" s="103" t="str">
        <f>IF(직접데이타입력!$M133=2,IF(직접데이타입력!$E133="17",직접데이타입력!$K133," ")," ")</f>
        <v xml:space="preserve"> </v>
      </c>
      <c r="S128" s="103" t="str">
        <f>IF(직접데이타입력!$M133=2,IF(직접데이타입력!$E133="18",직접데이타입력!$K133," ")," ")</f>
        <v xml:space="preserve"> </v>
      </c>
      <c r="T128" s="103" t="str">
        <f>IF(직접데이타입력!$M133=2,IF(직접데이타입력!$E133="19",직접데이타입력!$K133," ")," ")</f>
        <v xml:space="preserve"> </v>
      </c>
    </row>
    <row r="129" spans="1:20" ht="11.25" customHeight="1">
      <c r="A129" s="103">
        <f t="shared" si="1"/>
        <v>128</v>
      </c>
      <c r="B129" s="103" t="str">
        <f>IF(직접데이타입력!$M134=2,IF(직접데이타입력!$E134="1",직접데이타입력!$K134," ")," ")</f>
        <v xml:space="preserve"> </v>
      </c>
      <c r="C129" s="103" t="str">
        <f>IF(직접데이타입력!$M134=2,IF(직접데이타입력!$E134="2",직접데이타입력!$K134," ")," ")</f>
        <v xml:space="preserve"> </v>
      </c>
      <c r="D129" s="103" t="str">
        <f>IF(직접데이타입력!$M134=2,IF(직접데이타입력!$E134="3",직접데이타입력!$K134," ")," ")</f>
        <v xml:space="preserve"> </v>
      </c>
      <c r="E129" s="103" t="str">
        <f>IF(직접데이타입력!$M134=2,IF(직접데이타입력!$E134="4",직접데이타입력!$K134," ")," ")</f>
        <v xml:space="preserve"> </v>
      </c>
      <c r="F129" s="103" t="str">
        <f>IF(직접데이타입력!$M134=2,IF(직접데이타입력!$E134="5",직접데이타입력!$K134," ")," ")</f>
        <v xml:space="preserve"> </v>
      </c>
      <c r="G129" s="103" t="str">
        <f>IF(직접데이타입력!$M134=2,IF(직접데이타입력!$E134="6",직접데이타입력!$K134," ")," ")</f>
        <v xml:space="preserve"> </v>
      </c>
      <c r="H129" s="103" t="str">
        <f>IF(직접데이타입력!$M134=2,IF(직접데이타입력!$E134="7",직접데이타입력!$K134," ")," ")</f>
        <v xml:space="preserve"> </v>
      </c>
      <c r="I129" s="103" t="str">
        <f>IF(직접데이타입력!$M134=2,IF(직접데이타입력!$E134="8",직접데이타입력!$K134," ")," ")</f>
        <v xml:space="preserve"> </v>
      </c>
      <c r="J129" s="103" t="str">
        <f>IF(직접데이타입력!$M134=2,IF(직접데이타입력!$E134="9",직접데이타입력!$K134," ")," ")</f>
        <v xml:space="preserve"> </v>
      </c>
      <c r="K129" s="103" t="str">
        <f>IF(직접데이타입력!$M134=2,IF(직접데이타입력!$E134="10",직접데이타입력!$K134," ")," ")</f>
        <v xml:space="preserve"> </v>
      </c>
      <c r="L129" s="103" t="str">
        <f>IF(직접데이타입력!$M134=2,IF(직접데이타입력!$E134="11",직접데이타입력!$K134," ")," ")</f>
        <v xml:space="preserve"> </v>
      </c>
      <c r="M129" s="103" t="str">
        <f>IF(직접데이타입력!$M134=2,IF(직접데이타입력!$E134="12",직접데이타입력!$K134," ")," ")</f>
        <v xml:space="preserve"> </v>
      </c>
      <c r="N129" s="103" t="str">
        <f>IF(직접데이타입력!$M134=2,IF(직접데이타입력!$E134="13",직접데이타입력!$K134," ")," ")</f>
        <v xml:space="preserve"> </v>
      </c>
      <c r="O129" s="103" t="str">
        <f>IF(직접데이타입력!$M134=2,IF(직접데이타입력!$E134="14",직접데이타입력!$K134," ")," ")</f>
        <v xml:space="preserve"> </v>
      </c>
      <c r="P129" s="103" t="str">
        <f>IF(직접데이타입력!$M134=2,IF(직접데이타입력!$E134="15",직접데이타입력!$K134," ")," ")</f>
        <v xml:space="preserve"> </v>
      </c>
      <c r="Q129" s="103" t="str">
        <f>IF(직접데이타입력!$M134=2,IF(직접데이타입력!$E134="16",직접데이타입력!$K134," ")," ")</f>
        <v xml:space="preserve"> </v>
      </c>
      <c r="R129" s="103" t="str">
        <f>IF(직접데이타입력!$M134=2,IF(직접데이타입력!$E134="17",직접데이타입력!$K134," ")," ")</f>
        <v xml:space="preserve"> </v>
      </c>
      <c r="S129" s="103" t="str">
        <f>IF(직접데이타입력!$M134=2,IF(직접데이타입력!$E134="18",직접데이타입력!$K134," ")," ")</f>
        <v xml:space="preserve"> </v>
      </c>
      <c r="T129" s="103" t="str">
        <f>IF(직접데이타입력!$M134=2,IF(직접데이타입력!$E134="19",직접데이타입력!$K134," ")," ")</f>
        <v xml:space="preserve"> </v>
      </c>
    </row>
    <row r="130" spans="1:20" ht="11.25" customHeight="1">
      <c r="A130" s="103">
        <f t="shared" si="1"/>
        <v>129</v>
      </c>
      <c r="B130" s="103" t="str">
        <f>IF(직접데이타입력!$M135=2,IF(직접데이타입력!$E135="1",직접데이타입력!$K135," ")," ")</f>
        <v xml:space="preserve"> </v>
      </c>
      <c r="C130" s="103" t="str">
        <f>IF(직접데이타입력!$M135=2,IF(직접데이타입력!$E135="2",직접데이타입력!$K135," ")," ")</f>
        <v xml:space="preserve"> </v>
      </c>
      <c r="D130" s="103" t="str">
        <f>IF(직접데이타입력!$M135=2,IF(직접데이타입력!$E135="3",직접데이타입력!$K135," ")," ")</f>
        <v xml:space="preserve"> </v>
      </c>
      <c r="E130" s="103" t="str">
        <f>IF(직접데이타입력!$M135=2,IF(직접데이타입력!$E135="4",직접데이타입력!$K135," ")," ")</f>
        <v xml:space="preserve"> </v>
      </c>
      <c r="F130" s="103" t="str">
        <f>IF(직접데이타입력!$M135=2,IF(직접데이타입력!$E135="5",직접데이타입력!$K135," ")," ")</f>
        <v xml:space="preserve"> </v>
      </c>
      <c r="G130" s="103" t="str">
        <f>IF(직접데이타입력!$M135=2,IF(직접데이타입력!$E135="6",직접데이타입력!$K135," ")," ")</f>
        <v xml:space="preserve"> </v>
      </c>
      <c r="H130" s="103" t="str">
        <f>IF(직접데이타입력!$M135=2,IF(직접데이타입력!$E135="7",직접데이타입력!$K135," ")," ")</f>
        <v xml:space="preserve"> </v>
      </c>
      <c r="I130" s="103" t="str">
        <f>IF(직접데이타입력!$M135=2,IF(직접데이타입력!$E135="8",직접데이타입력!$K135," ")," ")</f>
        <v xml:space="preserve"> </v>
      </c>
      <c r="J130" s="103" t="str">
        <f>IF(직접데이타입력!$M135=2,IF(직접데이타입력!$E135="9",직접데이타입력!$K135," ")," ")</f>
        <v xml:space="preserve"> </v>
      </c>
      <c r="K130" s="103" t="str">
        <f>IF(직접데이타입력!$M135=2,IF(직접데이타입력!$E135="10",직접데이타입력!$K135," ")," ")</f>
        <v xml:space="preserve"> </v>
      </c>
      <c r="L130" s="103" t="str">
        <f>IF(직접데이타입력!$M135=2,IF(직접데이타입력!$E135="11",직접데이타입력!$K135," ")," ")</f>
        <v xml:space="preserve"> </v>
      </c>
      <c r="M130" s="103" t="str">
        <f>IF(직접데이타입력!$M135=2,IF(직접데이타입력!$E135="12",직접데이타입력!$K135," ")," ")</f>
        <v xml:space="preserve"> </v>
      </c>
      <c r="N130" s="103" t="str">
        <f>IF(직접데이타입력!$M135=2,IF(직접데이타입력!$E135="13",직접데이타입력!$K135," ")," ")</f>
        <v xml:space="preserve"> </v>
      </c>
      <c r="O130" s="103" t="str">
        <f>IF(직접데이타입력!$M135=2,IF(직접데이타입력!$E135="14",직접데이타입력!$K135," ")," ")</f>
        <v xml:space="preserve"> </v>
      </c>
      <c r="P130" s="103" t="str">
        <f>IF(직접데이타입력!$M135=2,IF(직접데이타입력!$E135="15",직접데이타입력!$K135," ")," ")</f>
        <v xml:space="preserve"> </v>
      </c>
      <c r="Q130" s="103" t="str">
        <f>IF(직접데이타입력!$M135=2,IF(직접데이타입력!$E135="16",직접데이타입력!$K135," ")," ")</f>
        <v xml:space="preserve"> </v>
      </c>
      <c r="R130" s="103" t="str">
        <f>IF(직접데이타입력!$M135=2,IF(직접데이타입력!$E135="17",직접데이타입력!$K135," ")," ")</f>
        <v xml:space="preserve"> </v>
      </c>
      <c r="S130" s="103" t="str">
        <f>IF(직접데이타입력!$M135=2,IF(직접데이타입력!$E135="18",직접데이타입력!$K135," ")," ")</f>
        <v xml:space="preserve"> </v>
      </c>
      <c r="T130" s="103" t="str">
        <f>IF(직접데이타입력!$M135=2,IF(직접데이타입력!$E135="19",직접데이타입력!$K135," ")," ")</f>
        <v xml:space="preserve"> </v>
      </c>
    </row>
    <row r="131" spans="1:20" ht="11.25" customHeight="1">
      <c r="A131" s="103">
        <f t="shared" ref="A131:A194" si="2">ROW()-1</f>
        <v>130</v>
      </c>
      <c r="B131" s="103" t="str">
        <f>IF(직접데이타입력!$M136=2,IF(직접데이타입력!$E136="1",직접데이타입력!$K136," ")," ")</f>
        <v xml:space="preserve"> </v>
      </c>
      <c r="C131" s="103" t="str">
        <f>IF(직접데이타입력!$M136=2,IF(직접데이타입력!$E136="2",직접데이타입력!$K136," ")," ")</f>
        <v xml:space="preserve"> </v>
      </c>
      <c r="D131" s="103" t="str">
        <f>IF(직접데이타입력!$M136=2,IF(직접데이타입력!$E136="3",직접데이타입력!$K136," ")," ")</f>
        <v xml:space="preserve"> </v>
      </c>
      <c r="E131" s="103" t="str">
        <f>IF(직접데이타입력!$M136=2,IF(직접데이타입력!$E136="4",직접데이타입력!$K136," ")," ")</f>
        <v xml:space="preserve"> </v>
      </c>
      <c r="F131" s="103" t="str">
        <f>IF(직접데이타입력!$M136=2,IF(직접데이타입력!$E136="5",직접데이타입력!$K136," ")," ")</f>
        <v xml:space="preserve"> </v>
      </c>
      <c r="G131" s="103" t="str">
        <f>IF(직접데이타입력!$M136=2,IF(직접데이타입력!$E136="6",직접데이타입력!$K136," ")," ")</f>
        <v xml:space="preserve"> </v>
      </c>
      <c r="H131" s="103" t="str">
        <f>IF(직접데이타입력!$M136=2,IF(직접데이타입력!$E136="7",직접데이타입력!$K136," ")," ")</f>
        <v xml:space="preserve"> </v>
      </c>
      <c r="I131" s="103" t="str">
        <f>IF(직접데이타입력!$M136=2,IF(직접데이타입력!$E136="8",직접데이타입력!$K136," ")," ")</f>
        <v xml:space="preserve"> </v>
      </c>
      <c r="J131" s="103" t="str">
        <f>IF(직접데이타입력!$M136=2,IF(직접데이타입력!$E136="9",직접데이타입력!$K136," ")," ")</f>
        <v xml:space="preserve"> </v>
      </c>
      <c r="K131" s="103" t="str">
        <f>IF(직접데이타입력!$M136=2,IF(직접데이타입력!$E136="10",직접데이타입력!$K136," ")," ")</f>
        <v xml:space="preserve"> </v>
      </c>
      <c r="L131" s="103" t="str">
        <f>IF(직접데이타입력!$M136=2,IF(직접데이타입력!$E136="11",직접데이타입력!$K136," ")," ")</f>
        <v xml:space="preserve"> </v>
      </c>
      <c r="M131" s="103" t="str">
        <f>IF(직접데이타입력!$M136=2,IF(직접데이타입력!$E136="12",직접데이타입력!$K136," ")," ")</f>
        <v xml:space="preserve"> </v>
      </c>
      <c r="N131" s="103" t="str">
        <f>IF(직접데이타입력!$M136=2,IF(직접데이타입력!$E136="13",직접데이타입력!$K136," ")," ")</f>
        <v xml:space="preserve"> </v>
      </c>
      <c r="O131" s="103" t="str">
        <f>IF(직접데이타입력!$M136=2,IF(직접데이타입력!$E136="14",직접데이타입력!$K136," ")," ")</f>
        <v xml:space="preserve"> </v>
      </c>
      <c r="P131" s="103" t="str">
        <f>IF(직접데이타입력!$M136=2,IF(직접데이타입력!$E136="15",직접데이타입력!$K136," ")," ")</f>
        <v xml:space="preserve"> </v>
      </c>
      <c r="Q131" s="103" t="str">
        <f>IF(직접데이타입력!$M136=2,IF(직접데이타입력!$E136="16",직접데이타입력!$K136," ")," ")</f>
        <v xml:space="preserve"> </v>
      </c>
      <c r="R131" s="103" t="str">
        <f>IF(직접데이타입력!$M136=2,IF(직접데이타입력!$E136="17",직접데이타입력!$K136," ")," ")</f>
        <v xml:space="preserve"> </v>
      </c>
      <c r="S131" s="103" t="str">
        <f>IF(직접데이타입력!$M136=2,IF(직접데이타입력!$E136="18",직접데이타입력!$K136," ")," ")</f>
        <v xml:space="preserve"> </v>
      </c>
      <c r="T131" s="103" t="str">
        <f>IF(직접데이타입력!$M136=2,IF(직접데이타입력!$E136="19",직접데이타입력!$K136," ")," ")</f>
        <v xml:space="preserve"> </v>
      </c>
    </row>
    <row r="132" spans="1:20" ht="11.25" customHeight="1">
      <c r="A132" s="103">
        <f t="shared" si="2"/>
        <v>131</v>
      </c>
      <c r="B132" s="103" t="str">
        <f>IF(직접데이타입력!$M137=2,IF(직접데이타입력!$E137="1",직접데이타입력!$K137," ")," ")</f>
        <v xml:space="preserve"> </v>
      </c>
      <c r="C132" s="103" t="str">
        <f>IF(직접데이타입력!$M137=2,IF(직접데이타입력!$E137="2",직접데이타입력!$K137," ")," ")</f>
        <v xml:space="preserve"> </v>
      </c>
      <c r="D132" s="103" t="str">
        <f>IF(직접데이타입력!$M137=2,IF(직접데이타입력!$E137="3",직접데이타입력!$K137," ")," ")</f>
        <v xml:space="preserve"> </v>
      </c>
      <c r="E132" s="103" t="str">
        <f>IF(직접데이타입력!$M137=2,IF(직접데이타입력!$E137="4",직접데이타입력!$K137," ")," ")</f>
        <v xml:space="preserve"> </v>
      </c>
      <c r="F132" s="103" t="str">
        <f>IF(직접데이타입력!$M137=2,IF(직접데이타입력!$E137="5",직접데이타입력!$K137," ")," ")</f>
        <v xml:space="preserve"> </v>
      </c>
      <c r="G132" s="103" t="str">
        <f>IF(직접데이타입력!$M137=2,IF(직접데이타입력!$E137="6",직접데이타입력!$K137," ")," ")</f>
        <v xml:space="preserve"> </v>
      </c>
      <c r="H132" s="103" t="str">
        <f>IF(직접데이타입력!$M137=2,IF(직접데이타입력!$E137="7",직접데이타입력!$K137," ")," ")</f>
        <v xml:space="preserve"> </v>
      </c>
      <c r="I132" s="103" t="str">
        <f>IF(직접데이타입력!$M137=2,IF(직접데이타입력!$E137="8",직접데이타입력!$K137," ")," ")</f>
        <v xml:space="preserve"> </v>
      </c>
      <c r="J132" s="103" t="str">
        <f>IF(직접데이타입력!$M137=2,IF(직접데이타입력!$E137="9",직접데이타입력!$K137," ")," ")</f>
        <v xml:space="preserve"> </v>
      </c>
      <c r="K132" s="103" t="str">
        <f>IF(직접데이타입력!$M137=2,IF(직접데이타입력!$E137="10",직접데이타입력!$K137," ")," ")</f>
        <v xml:space="preserve"> </v>
      </c>
      <c r="L132" s="103" t="str">
        <f>IF(직접데이타입력!$M137=2,IF(직접데이타입력!$E137="11",직접데이타입력!$K137," ")," ")</f>
        <v xml:space="preserve"> </v>
      </c>
      <c r="M132" s="103" t="str">
        <f>IF(직접데이타입력!$M137=2,IF(직접데이타입력!$E137="12",직접데이타입력!$K137," ")," ")</f>
        <v xml:space="preserve"> </v>
      </c>
      <c r="N132" s="103" t="str">
        <f>IF(직접데이타입력!$M137=2,IF(직접데이타입력!$E137="13",직접데이타입력!$K137," ")," ")</f>
        <v xml:space="preserve"> </v>
      </c>
      <c r="O132" s="103" t="str">
        <f>IF(직접데이타입력!$M137=2,IF(직접데이타입력!$E137="14",직접데이타입력!$K137," ")," ")</f>
        <v xml:space="preserve"> </v>
      </c>
      <c r="P132" s="103" t="str">
        <f>IF(직접데이타입력!$M137=2,IF(직접데이타입력!$E137="15",직접데이타입력!$K137," ")," ")</f>
        <v xml:space="preserve"> </v>
      </c>
      <c r="Q132" s="103" t="str">
        <f>IF(직접데이타입력!$M137=2,IF(직접데이타입력!$E137="16",직접데이타입력!$K137," ")," ")</f>
        <v xml:space="preserve"> </v>
      </c>
      <c r="R132" s="103" t="str">
        <f>IF(직접데이타입력!$M137=2,IF(직접데이타입력!$E137="17",직접데이타입력!$K137," ")," ")</f>
        <v xml:space="preserve"> </v>
      </c>
      <c r="S132" s="103" t="str">
        <f>IF(직접데이타입력!$M137=2,IF(직접데이타입력!$E137="18",직접데이타입력!$K137," ")," ")</f>
        <v xml:space="preserve"> </v>
      </c>
      <c r="T132" s="103" t="str">
        <f>IF(직접데이타입력!$M137=2,IF(직접데이타입력!$E137="19",직접데이타입력!$K137," ")," ")</f>
        <v xml:space="preserve"> </v>
      </c>
    </row>
    <row r="133" spans="1:20" ht="11.25" customHeight="1">
      <c r="A133" s="103">
        <f t="shared" si="2"/>
        <v>132</v>
      </c>
      <c r="B133" s="103" t="str">
        <f>IF(직접데이타입력!$M138=2,IF(직접데이타입력!$E138="1",직접데이타입력!$K138," ")," ")</f>
        <v xml:space="preserve"> </v>
      </c>
      <c r="C133" s="103" t="str">
        <f>IF(직접데이타입력!$M138=2,IF(직접데이타입력!$E138="2",직접데이타입력!$K138," ")," ")</f>
        <v xml:space="preserve"> </v>
      </c>
      <c r="D133" s="103" t="str">
        <f>IF(직접데이타입력!$M138=2,IF(직접데이타입력!$E138="3",직접데이타입력!$K138," ")," ")</f>
        <v xml:space="preserve"> </v>
      </c>
      <c r="E133" s="103" t="str">
        <f>IF(직접데이타입력!$M138=2,IF(직접데이타입력!$E138="4",직접데이타입력!$K138," ")," ")</f>
        <v xml:space="preserve"> </v>
      </c>
      <c r="F133" s="103" t="str">
        <f>IF(직접데이타입력!$M138=2,IF(직접데이타입력!$E138="5",직접데이타입력!$K138," ")," ")</f>
        <v xml:space="preserve"> </v>
      </c>
      <c r="G133" s="103" t="str">
        <f>IF(직접데이타입력!$M138=2,IF(직접데이타입력!$E138="6",직접데이타입력!$K138," ")," ")</f>
        <v xml:space="preserve"> </v>
      </c>
      <c r="H133" s="103" t="str">
        <f>IF(직접데이타입력!$M138=2,IF(직접데이타입력!$E138="7",직접데이타입력!$K138," ")," ")</f>
        <v xml:space="preserve"> </v>
      </c>
      <c r="I133" s="103" t="str">
        <f>IF(직접데이타입력!$M138=2,IF(직접데이타입력!$E138="8",직접데이타입력!$K138," ")," ")</f>
        <v xml:space="preserve"> </v>
      </c>
      <c r="J133" s="103" t="str">
        <f>IF(직접데이타입력!$M138=2,IF(직접데이타입력!$E138="9",직접데이타입력!$K138," ")," ")</f>
        <v xml:space="preserve"> </v>
      </c>
      <c r="K133" s="103" t="str">
        <f>IF(직접데이타입력!$M138=2,IF(직접데이타입력!$E138="10",직접데이타입력!$K138," ")," ")</f>
        <v xml:space="preserve"> </v>
      </c>
      <c r="L133" s="103" t="str">
        <f>IF(직접데이타입력!$M138=2,IF(직접데이타입력!$E138="11",직접데이타입력!$K138," ")," ")</f>
        <v xml:space="preserve"> </v>
      </c>
      <c r="M133" s="103" t="str">
        <f>IF(직접데이타입력!$M138=2,IF(직접데이타입력!$E138="12",직접데이타입력!$K138," ")," ")</f>
        <v xml:space="preserve"> </v>
      </c>
      <c r="N133" s="103" t="str">
        <f>IF(직접데이타입력!$M138=2,IF(직접데이타입력!$E138="13",직접데이타입력!$K138," ")," ")</f>
        <v xml:space="preserve"> </v>
      </c>
      <c r="O133" s="103" t="str">
        <f>IF(직접데이타입력!$M138=2,IF(직접데이타입력!$E138="14",직접데이타입력!$K138," ")," ")</f>
        <v xml:space="preserve"> </v>
      </c>
      <c r="P133" s="103" t="str">
        <f>IF(직접데이타입력!$M138=2,IF(직접데이타입력!$E138="15",직접데이타입력!$K138," ")," ")</f>
        <v xml:space="preserve"> </v>
      </c>
      <c r="Q133" s="103" t="str">
        <f>IF(직접데이타입력!$M138=2,IF(직접데이타입력!$E138="16",직접데이타입력!$K138," ")," ")</f>
        <v xml:space="preserve"> </v>
      </c>
      <c r="R133" s="103" t="str">
        <f>IF(직접데이타입력!$M138=2,IF(직접데이타입력!$E138="17",직접데이타입력!$K138," ")," ")</f>
        <v xml:space="preserve"> </v>
      </c>
      <c r="S133" s="103" t="str">
        <f>IF(직접데이타입력!$M138=2,IF(직접데이타입력!$E138="18",직접데이타입력!$K138," ")," ")</f>
        <v xml:space="preserve"> </v>
      </c>
      <c r="T133" s="103" t="str">
        <f>IF(직접데이타입력!$M138=2,IF(직접데이타입력!$E138="19",직접데이타입력!$K138," ")," ")</f>
        <v xml:space="preserve"> </v>
      </c>
    </row>
    <row r="134" spans="1:20" ht="11.25" customHeight="1">
      <c r="A134" s="103">
        <f t="shared" si="2"/>
        <v>133</v>
      </c>
      <c r="B134" s="103" t="str">
        <f>IF(직접데이타입력!$M139=2,IF(직접데이타입력!$E139="1",직접데이타입력!$K139," ")," ")</f>
        <v xml:space="preserve"> </v>
      </c>
      <c r="C134" s="103" t="str">
        <f>IF(직접데이타입력!$M139=2,IF(직접데이타입력!$E139="2",직접데이타입력!$K139," ")," ")</f>
        <v xml:space="preserve"> </v>
      </c>
      <c r="D134" s="103" t="str">
        <f>IF(직접데이타입력!$M139=2,IF(직접데이타입력!$E139="3",직접데이타입력!$K139," ")," ")</f>
        <v xml:space="preserve"> </v>
      </c>
      <c r="E134" s="103" t="str">
        <f>IF(직접데이타입력!$M139=2,IF(직접데이타입력!$E139="4",직접데이타입력!$K139," ")," ")</f>
        <v xml:space="preserve"> </v>
      </c>
      <c r="F134" s="103" t="str">
        <f>IF(직접데이타입력!$M139=2,IF(직접데이타입력!$E139="5",직접데이타입력!$K139," ")," ")</f>
        <v xml:space="preserve"> </v>
      </c>
      <c r="G134" s="103" t="str">
        <f>IF(직접데이타입력!$M139=2,IF(직접데이타입력!$E139="6",직접데이타입력!$K139," ")," ")</f>
        <v xml:space="preserve"> </v>
      </c>
      <c r="H134" s="103" t="str">
        <f>IF(직접데이타입력!$M139=2,IF(직접데이타입력!$E139="7",직접데이타입력!$K139," ")," ")</f>
        <v xml:space="preserve"> </v>
      </c>
      <c r="I134" s="103" t="str">
        <f>IF(직접데이타입력!$M139=2,IF(직접데이타입력!$E139="8",직접데이타입력!$K139," ")," ")</f>
        <v xml:space="preserve"> </v>
      </c>
      <c r="J134" s="103" t="str">
        <f>IF(직접데이타입력!$M139=2,IF(직접데이타입력!$E139="9",직접데이타입력!$K139," ")," ")</f>
        <v xml:space="preserve"> </v>
      </c>
      <c r="K134" s="103" t="str">
        <f>IF(직접데이타입력!$M139=2,IF(직접데이타입력!$E139="10",직접데이타입력!$K139," ")," ")</f>
        <v xml:space="preserve"> </v>
      </c>
      <c r="L134" s="103" t="str">
        <f>IF(직접데이타입력!$M139=2,IF(직접데이타입력!$E139="11",직접데이타입력!$K139," ")," ")</f>
        <v xml:space="preserve"> </v>
      </c>
      <c r="M134" s="103" t="str">
        <f>IF(직접데이타입력!$M139=2,IF(직접데이타입력!$E139="12",직접데이타입력!$K139," ")," ")</f>
        <v xml:space="preserve"> </v>
      </c>
      <c r="N134" s="103" t="str">
        <f>IF(직접데이타입력!$M139=2,IF(직접데이타입력!$E139="13",직접데이타입력!$K139," ")," ")</f>
        <v xml:space="preserve"> </v>
      </c>
      <c r="O134" s="103" t="str">
        <f>IF(직접데이타입력!$M139=2,IF(직접데이타입력!$E139="14",직접데이타입력!$K139," ")," ")</f>
        <v xml:space="preserve"> </v>
      </c>
      <c r="P134" s="103" t="str">
        <f>IF(직접데이타입력!$M139=2,IF(직접데이타입력!$E139="15",직접데이타입력!$K139," ")," ")</f>
        <v xml:space="preserve"> </v>
      </c>
      <c r="Q134" s="103" t="str">
        <f>IF(직접데이타입력!$M139=2,IF(직접데이타입력!$E139="16",직접데이타입력!$K139," ")," ")</f>
        <v xml:space="preserve"> </v>
      </c>
      <c r="R134" s="103" t="str">
        <f>IF(직접데이타입력!$M139=2,IF(직접데이타입력!$E139="17",직접데이타입력!$K139," ")," ")</f>
        <v xml:space="preserve"> </v>
      </c>
      <c r="S134" s="103" t="str">
        <f>IF(직접데이타입력!$M139=2,IF(직접데이타입력!$E139="18",직접데이타입력!$K139," ")," ")</f>
        <v xml:space="preserve"> </v>
      </c>
      <c r="T134" s="103" t="str">
        <f>IF(직접데이타입력!$M139=2,IF(직접데이타입력!$E139="19",직접데이타입력!$K139," ")," ")</f>
        <v xml:space="preserve"> </v>
      </c>
    </row>
    <row r="135" spans="1:20" ht="11.25" customHeight="1">
      <c r="A135" s="103">
        <f t="shared" si="2"/>
        <v>134</v>
      </c>
      <c r="B135" s="103" t="str">
        <f>IF(직접데이타입력!$M140=2,IF(직접데이타입력!$E140="1",직접데이타입력!$K140," ")," ")</f>
        <v xml:space="preserve"> </v>
      </c>
      <c r="C135" s="103" t="str">
        <f>IF(직접데이타입력!$M140=2,IF(직접데이타입력!$E140="2",직접데이타입력!$K140," ")," ")</f>
        <v xml:space="preserve"> </v>
      </c>
      <c r="D135" s="103" t="str">
        <f>IF(직접데이타입력!$M140=2,IF(직접데이타입력!$E140="3",직접데이타입력!$K140," ")," ")</f>
        <v xml:space="preserve"> </v>
      </c>
      <c r="E135" s="103" t="str">
        <f>IF(직접데이타입력!$M140=2,IF(직접데이타입력!$E140="4",직접데이타입력!$K140," ")," ")</f>
        <v xml:space="preserve"> </v>
      </c>
      <c r="F135" s="103" t="str">
        <f>IF(직접데이타입력!$M140=2,IF(직접데이타입력!$E140="5",직접데이타입력!$K140," ")," ")</f>
        <v xml:space="preserve"> </v>
      </c>
      <c r="G135" s="103" t="str">
        <f>IF(직접데이타입력!$M140=2,IF(직접데이타입력!$E140="6",직접데이타입력!$K140," ")," ")</f>
        <v xml:space="preserve"> </v>
      </c>
      <c r="H135" s="103" t="str">
        <f>IF(직접데이타입력!$M140=2,IF(직접데이타입력!$E140="7",직접데이타입력!$K140," ")," ")</f>
        <v xml:space="preserve"> </v>
      </c>
      <c r="I135" s="103" t="str">
        <f>IF(직접데이타입력!$M140=2,IF(직접데이타입력!$E140="8",직접데이타입력!$K140," ")," ")</f>
        <v xml:space="preserve"> </v>
      </c>
      <c r="J135" s="103" t="str">
        <f>IF(직접데이타입력!$M140=2,IF(직접데이타입력!$E140="9",직접데이타입력!$K140," ")," ")</f>
        <v xml:space="preserve"> </v>
      </c>
      <c r="K135" s="103" t="str">
        <f>IF(직접데이타입력!$M140=2,IF(직접데이타입력!$E140="10",직접데이타입력!$K140," ")," ")</f>
        <v xml:space="preserve"> </v>
      </c>
      <c r="L135" s="103" t="str">
        <f>IF(직접데이타입력!$M140=2,IF(직접데이타입력!$E140="11",직접데이타입력!$K140," ")," ")</f>
        <v xml:space="preserve"> </v>
      </c>
      <c r="M135" s="103" t="str">
        <f>IF(직접데이타입력!$M140=2,IF(직접데이타입력!$E140="12",직접데이타입력!$K140," ")," ")</f>
        <v xml:space="preserve"> </v>
      </c>
      <c r="N135" s="103" t="str">
        <f>IF(직접데이타입력!$M140=2,IF(직접데이타입력!$E140="13",직접데이타입력!$K140," ")," ")</f>
        <v xml:space="preserve"> </v>
      </c>
      <c r="O135" s="103" t="str">
        <f>IF(직접데이타입력!$M140=2,IF(직접데이타입력!$E140="14",직접데이타입력!$K140," ")," ")</f>
        <v xml:space="preserve"> </v>
      </c>
      <c r="P135" s="103" t="str">
        <f>IF(직접데이타입력!$M140=2,IF(직접데이타입력!$E140="15",직접데이타입력!$K140," ")," ")</f>
        <v xml:space="preserve"> </v>
      </c>
      <c r="Q135" s="103" t="str">
        <f>IF(직접데이타입력!$M140=2,IF(직접데이타입력!$E140="16",직접데이타입력!$K140," ")," ")</f>
        <v xml:space="preserve"> </v>
      </c>
      <c r="R135" s="103" t="str">
        <f>IF(직접데이타입력!$M140=2,IF(직접데이타입력!$E140="17",직접데이타입력!$K140," ")," ")</f>
        <v xml:space="preserve"> </v>
      </c>
      <c r="S135" s="103" t="str">
        <f>IF(직접데이타입력!$M140=2,IF(직접데이타입력!$E140="18",직접데이타입력!$K140," ")," ")</f>
        <v xml:space="preserve"> </v>
      </c>
      <c r="T135" s="103" t="str">
        <f>IF(직접데이타입력!$M140=2,IF(직접데이타입력!$E140="19",직접데이타입력!$K140," ")," ")</f>
        <v xml:space="preserve"> </v>
      </c>
    </row>
    <row r="136" spans="1:20" ht="11.25" customHeight="1">
      <c r="A136" s="103">
        <f t="shared" si="2"/>
        <v>135</v>
      </c>
      <c r="B136" s="103" t="str">
        <f>IF(직접데이타입력!$M141=2,IF(직접데이타입력!$E141="1",직접데이타입력!$K141," ")," ")</f>
        <v xml:space="preserve"> </v>
      </c>
      <c r="C136" s="103" t="str">
        <f>IF(직접데이타입력!$M141=2,IF(직접데이타입력!$E141="2",직접데이타입력!$K141," ")," ")</f>
        <v xml:space="preserve"> </v>
      </c>
      <c r="D136" s="103" t="str">
        <f>IF(직접데이타입력!$M141=2,IF(직접데이타입력!$E141="3",직접데이타입력!$K141," ")," ")</f>
        <v xml:space="preserve"> </v>
      </c>
      <c r="E136" s="103" t="str">
        <f>IF(직접데이타입력!$M141=2,IF(직접데이타입력!$E141="4",직접데이타입력!$K141," ")," ")</f>
        <v xml:space="preserve"> </v>
      </c>
      <c r="F136" s="103" t="str">
        <f>IF(직접데이타입력!$M141=2,IF(직접데이타입력!$E141="5",직접데이타입력!$K141," ")," ")</f>
        <v xml:space="preserve"> </v>
      </c>
      <c r="G136" s="103" t="str">
        <f>IF(직접데이타입력!$M141=2,IF(직접데이타입력!$E141="6",직접데이타입력!$K141," ")," ")</f>
        <v xml:space="preserve"> </v>
      </c>
      <c r="H136" s="103" t="str">
        <f>IF(직접데이타입력!$M141=2,IF(직접데이타입력!$E141="7",직접데이타입력!$K141," ")," ")</f>
        <v xml:space="preserve"> </v>
      </c>
      <c r="I136" s="103" t="str">
        <f>IF(직접데이타입력!$M141=2,IF(직접데이타입력!$E141="8",직접데이타입력!$K141," ")," ")</f>
        <v xml:space="preserve"> </v>
      </c>
      <c r="J136" s="103" t="str">
        <f>IF(직접데이타입력!$M141=2,IF(직접데이타입력!$E141="9",직접데이타입력!$K141," ")," ")</f>
        <v xml:space="preserve"> </v>
      </c>
      <c r="K136" s="103" t="str">
        <f>IF(직접데이타입력!$M141=2,IF(직접데이타입력!$E141="10",직접데이타입력!$K141," ")," ")</f>
        <v xml:space="preserve"> </v>
      </c>
      <c r="L136" s="103" t="str">
        <f>IF(직접데이타입력!$M141=2,IF(직접데이타입력!$E141="11",직접데이타입력!$K141," ")," ")</f>
        <v xml:space="preserve"> </v>
      </c>
      <c r="M136" s="103" t="str">
        <f>IF(직접데이타입력!$M141=2,IF(직접데이타입력!$E141="12",직접데이타입력!$K141," ")," ")</f>
        <v xml:space="preserve"> </v>
      </c>
      <c r="N136" s="103" t="str">
        <f>IF(직접데이타입력!$M141=2,IF(직접데이타입력!$E141="13",직접데이타입력!$K141," ")," ")</f>
        <v xml:space="preserve"> </v>
      </c>
      <c r="O136" s="103" t="str">
        <f>IF(직접데이타입력!$M141=2,IF(직접데이타입력!$E141="14",직접데이타입력!$K141," ")," ")</f>
        <v xml:space="preserve"> </v>
      </c>
      <c r="P136" s="103" t="str">
        <f>IF(직접데이타입력!$M141=2,IF(직접데이타입력!$E141="15",직접데이타입력!$K141," ")," ")</f>
        <v xml:space="preserve"> </v>
      </c>
      <c r="Q136" s="103" t="str">
        <f>IF(직접데이타입력!$M141=2,IF(직접데이타입력!$E141="16",직접데이타입력!$K141," ")," ")</f>
        <v xml:space="preserve"> </v>
      </c>
      <c r="R136" s="103" t="str">
        <f>IF(직접데이타입력!$M141=2,IF(직접데이타입력!$E141="17",직접데이타입력!$K141," ")," ")</f>
        <v xml:space="preserve"> </v>
      </c>
      <c r="S136" s="103" t="str">
        <f>IF(직접데이타입력!$M141=2,IF(직접데이타입력!$E141="18",직접데이타입력!$K141," ")," ")</f>
        <v xml:space="preserve"> </v>
      </c>
      <c r="T136" s="103" t="str">
        <f>IF(직접데이타입력!$M141=2,IF(직접데이타입력!$E141="19",직접데이타입력!$K141," ")," ")</f>
        <v xml:space="preserve"> </v>
      </c>
    </row>
    <row r="137" spans="1:20" ht="11.25" customHeight="1">
      <c r="A137" s="103">
        <f t="shared" si="2"/>
        <v>136</v>
      </c>
      <c r="B137" s="103" t="str">
        <f>IF(직접데이타입력!$M142=2,IF(직접데이타입력!$E142="1",직접데이타입력!$K142," ")," ")</f>
        <v xml:space="preserve"> </v>
      </c>
      <c r="C137" s="103" t="str">
        <f>IF(직접데이타입력!$M142=2,IF(직접데이타입력!$E142="2",직접데이타입력!$K142," ")," ")</f>
        <v xml:space="preserve"> </v>
      </c>
      <c r="D137" s="103" t="str">
        <f>IF(직접데이타입력!$M142=2,IF(직접데이타입력!$E142="3",직접데이타입력!$K142," ")," ")</f>
        <v xml:space="preserve"> </v>
      </c>
      <c r="E137" s="103" t="str">
        <f>IF(직접데이타입력!$M142=2,IF(직접데이타입력!$E142="4",직접데이타입력!$K142," ")," ")</f>
        <v xml:space="preserve"> </v>
      </c>
      <c r="F137" s="103" t="str">
        <f>IF(직접데이타입력!$M142=2,IF(직접데이타입력!$E142="5",직접데이타입력!$K142," ")," ")</f>
        <v xml:space="preserve"> </v>
      </c>
      <c r="G137" s="103" t="str">
        <f>IF(직접데이타입력!$M142=2,IF(직접데이타입력!$E142="6",직접데이타입력!$K142," ")," ")</f>
        <v xml:space="preserve"> </v>
      </c>
      <c r="H137" s="103" t="str">
        <f>IF(직접데이타입력!$M142=2,IF(직접데이타입력!$E142="7",직접데이타입력!$K142," ")," ")</f>
        <v xml:space="preserve"> </v>
      </c>
      <c r="I137" s="103" t="str">
        <f>IF(직접데이타입력!$M142=2,IF(직접데이타입력!$E142="8",직접데이타입력!$K142," ")," ")</f>
        <v xml:space="preserve"> </v>
      </c>
      <c r="J137" s="103" t="str">
        <f>IF(직접데이타입력!$M142=2,IF(직접데이타입력!$E142="9",직접데이타입력!$K142," ")," ")</f>
        <v xml:space="preserve"> </v>
      </c>
      <c r="K137" s="103" t="str">
        <f>IF(직접데이타입력!$M142=2,IF(직접데이타입력!$E142="10",직접데이타입력!$K142," ")," ")</f>
        <v xml:space="preserve"> </v>
      </c>
      <c r="L137" s="103" t="str">
        <f>IF(직접데이타입력!$M142=2,IF(직접데이타입력!$E142="11",직접데이타입력!$K142," ")," ")</f>
        <v xml:space="preserve"> </v>
      </c>
      <c r="M137" s="103" t="str">
        <f>IF(직접데이타입력!$M142=2,IF(직접데이타입력!$E142="12",직접데이타입력!$K142," ")," ")</f>
        <v xml:space="preserve"> </v>
      </c>
      <c r="N137" s="103" t="str">
        <f>IF(직접데이타입력!$M142=2,IF(직접데이타입력!$E142="13",직접데이타입력!$K142," ")," ")</f>
        <v xml:space="preserve"> </v>
      </c>
      <c r="O137" s="103" t="str">
        <f>IF(직접데이타입력!$M142=2,IF(직접데이타입력!$E142="14",직접데이타입력!$K142," ")," ")</f>
        <v xml:space="preserve"> </v>
      </c>
      <c r="P137" s="103" t="str">
        <f>IF(직접데이타입력!$M142=2,IF(직접데이타입력!$E142="15",직접데이타입력!$K142," ")," ")</f>
        <v xml:space="preserve"> </v>
      </c>
      <c r="Q137" s="103" t="str">
        <f>IF(직접데이타입력!$M142=2,IF(직접데이타입력!$E142="16",직접데이타입력!$K142," ")," ")</f>
        <v xml:space="preserve"> </v>
      </c>
      <c r="R137" s="103" t="str">
        <f>IF(직접데이타입력!$M142=2,IF(직접데이타입력!$E142="17",직접데이타입력!$K142," ")," ")</f>
        <v xml:space="preserve"> </v>
      </c>
      <c r="S137" s="103" t="str">
        <f>IF(직접데이타입력!$M142=2,IF(직접데이타입력!$E142="18",직접데이타입력!$K142," ")," ")</f>
        <v xml:space="preserve"> </v>
      </c>
      <c r="T137" s="103" t="str">
        <f>IF(직접데이타입력!$M142=2,IF(직접데이타입력!$E142="19",직접데이타입력!$K142," ")," ")</f>
        <v xml:space="preserve"> </v>
      </c>
    </row>
    <row r="138" spans="1:20" ht="11.25" customHeight="1">
      <c r="A138" s="103">
        <f t="shared" si="2"/>
        <v>137</v>
      </c>
      <c r="B138" s="103" t="str">
        <f>IF(직접데이타입력!$M143=2,IF(직접데이타입력!$E143="1",직접데이타입력!$K143," ")," ")</f>
        <v xml:space="preserve"> </v>
      </c>
      <c r="C138" s="103" t="str">
        <f>IF(직접데이타입력!$M143=2,IF(직접데이타입력!$E143="2",직접데이타입력!$K143," ")," ")</f>
        <v xml:space="preserve"> </v>
      </c>
      <c r="D138" s="103" t="str">
        <f>IF(직접데이타입력!$M143=2,IF(직접데이타입력!$E143="3",직접데이타입력!$K143," ")," ")</f>
        <v xml:space="preserve"> </v>
      </c>
      <c r="E138" s="103" t="str">
        <f>IF(직접데이타입력!$M143=2,IF(직접데이타입력!$E143="4",직접데이타입력!$K143," ")," ")</f>
        <v xml:space="preserve"> </v>
      </c>
      <c r="F138" s="103" t="str">
        <f>IF(직접데이타입력!$M143=2,IF(직접데이타입력!$E143="5",직접데이타입력!$K143," ")," ")</f>
        <v xml:space="preserve"> </v>
      </c>
      <c r="G138" s="103" t="str">
        <f>IF(직접데이타입력!$M143=2,IF(직접데이타입력!$E143="6",직접데이타입력!$K143," ")," ")</f>
        <v xml:space="preserve"> </v>
      </c>
      <c r="H138" s="103" t="str">
        <f>IF(직접데이타입력!$M143=2,IF(직접데이타입력!$E143="7",직접데이타입력!$K143," ")," ")</f>
        <v xml:space="preserve"> </v>
      </c>
      <c r="I138" s="103" t="str">
        <f>IF(직접데이타입력!$M143=2,IF(직접데이타입력!$E143="8",직접데이타입력!$K143," ")," ")</f>
        <v xml:space="preserve"> </v>
      </c>
      <c r="J138" s="103" t="str">
        <f>IF(직접데이타입력!$M143=2,IF(직접데이타입력!$E143="9",직접데이타입력!$K143," ")," ")</f>
        <v xml:space="preserve"> </v>
      </c>
      <c r="K138" s="103" t="str">
        <f>IF(직접데이타입력!$M143=2,IF(직접데이타입력!$E143="10",직접데이타입력!$K143," ")," ")</f>
        <v xml:space="preserve"> </v>
      </c>
      <c r="L138" s="103" t="str">
        <f>IF(직접데이타입력!$M143=2,IF(직접데이타입력!$E143="11",직접데이타입력!$K143," ")," ")</f>
        <v xml:space="preserve"> </v>
      </c>
      <c r="M138" s="103" t="str">
        <f>IF(직접데이타입력!$M143=2,IF(직접데이타입력!$E143="12",직접데이타입력!$K143," ")," ")</f>
        <v xml:space="preserve"> </v>
      </c>
      <c r="N138" s="103" t="str">
        <f>IF(직접데이타입력!$M143=2,IF(직접데이타입력!$E143="13",직접데이타입력!$K143," ")," ")</f>
        <v xml:space="preserve"> </v>
      </c>
      <c r="O138" s="103" t="str">
        <f>IF(직접데이타입력!$M143=2,IF(직접데이타입력!$E143="14",직접데이타입력!$K143," ")," ")</f>
        <v xml:space="preserve"> </v>
      </c>
      <c r="P138" s="103" t="str">
        <f>IF(직접데이타입력!$M143=2,IF(직접데이타입력!$E143="15",직접데이타입력!$K143," ")," ")</f>
        <v xml:space="preserve"> </v>
      </c>
      <c r="Q138" s="103" t="str">
        <f>IF(직접데이타입력!$M143=2,IF(직접데이타입력!$E143="16",직접데이타입력!$K143," ")," ")</f>
        <v xml:space="preserve"> </v>
      </c>
      <c r="R138" s="103" t="str">
        <f>IF(직접데이타입력!$M143=2,IF(직접데이타입력!$E143="17",직접데이타입력!$K143," ")," ")</f>
        <v xml:space="preserve"> </v>
      </c>
      <c r="S138" s="103" t="str">
        <f>IF(직접데이타입력!$M143=2,IF(직접데이타입력!$E143="18",직접데이타입력!$K143," ")," ")</f>
        <v xml:space="preserve"> </v>
      </c>
      <c r="T138" s="103" t="str">
        <f>IF(직접데이타입력!$M143=2,IF(직접데이타입력!$E143="19",직접데이타입력!$K143," ")," ")</f>
        <v xml:space="preserve"> </v>
      </c>
    </row>
    <row r="139" spans="1:20" ht="11.25" customHeight="1">
      <c r="A139" s="103">
        <f t="shared" si="2"/>
        <v>138</v>
      </c>
      <c r="B139" s="103" t="str">
        <f>IF(직접데이타입력!$M144=2,IF(직접데이타입력!$E144="1",직접데이타입력!$K144," ")," ")</f>
        <v xml:space="preserve"> </v>
      </c>
      <c r="C139" s="103" t="str">
        <f>IF(직접데이타입력!$M144=2,IF(직접데이타입력!$E144="2",직접데이타입력!$K144," ")," ")</f>
        <v xml:space="preserve"> </v>
      </c>
      <c r="D139" s="103" t="str">
        <f>IF(직접데이타입력!$M144=2,IF(직접데이타입력!$E144="3",직접데이타입력!$K144," ")," ")</f>
        <v xml:space="preserve"> </v>
      </c>
      <c r="E139" s="103" t="str">
        <f>IF(직접데이타입력!$M144=2,IF(직접데이타입력!$E144="4",직접데이타입력!$K144," ")," ")</f>
        <v xml:space="preserve"> </v>
      </c>
      <c r="F139" s="103" t="str">
        <f>IF(직접데이타입력!$M144=2,IF(직접데이타입력!$E144="5",직접데이타입력!$K144," ")," ")</f>
        <v xml:space="preserve"> </v>
      </c>
      <c r="G139" s="103" t="str">
        <f>IF(직접데이타입력!$M144=2,IF(직접데이타입력!$E144="6",직접데이타입력!$K144," ")," ")</f>
        <v xml:space="preserve"> </v>
      </c>
      <c r="H139" s="103" t="str">
        <f>IF(직접데이타입력!$M144=2,IF(직접데이타입력!$E144="7",직접데이타입력!$K144," ")," ")</f>
        <v xml:space="preserve"> </v>
      </c>
      <c r="I139" s="103" t="str">
        <f>IF(직접데이타입력!$M144=2,IF(직접데이타입력!$E144="8",직접데이타입력!$K144," ")," ")</f>
        <v xml:space="preserve"> </v>
      </c>
      <c r="J139" s="103" t="str">
        <f>IF(직접데이타입력!$M144=2,IF(직접데이타입력!$E144="9",직접데이타입력!$K144," ")," ")</f>
        <v xml:space="preserve"> </v>
      </c>
      <c r="K139" s="103" t="str">
        <f>IF(직접데이타입력!$M144=2,IF(직접데이타입력!$E144="10",직접데이타입력!$K144," ")," ")</f>
        <v xml:space="preserve"> </v>
      </c>
      <c r="L139" s="103" t="str">
        <f>IF(직접데이타입력!$M144=2,IF(직접데이타입력!$E144="11",직접데이타입력!$K144," ")," ")</f>
        <v xml:space="preserve"> </v>
      </c>
      <c r="M139" s="103" t="str">
        <f>IF(직접데이타입력!$M144=2,IF(직접데이타입력!$E144="12",직접데이타입력!$K144," ")," ")</f>
        <v xml:space="preserve"> </v>
      </c>
      <c r="N139" s="103" t="str">
        <f>IF(직접데이타입력!$M144=2,IF(직접데이타입력!$E144="13",직접데이타입력!$K144," ")," ")</f>
        <v xml:space="preserve"> </v>
      </c>
      <c r="O139" s="103" t="str">
        <f>IF(직접데이타입력!$M144=2,IF(직접데이타입력!$E144="14",직접데이타입력!$K144," ")," ")</f>
        <v xml:space="preserve"> </v>
      </c>
      <c r="P139" s="103" t="str">
        <f>IF(직접데이타입력!$M144=2,IF(직접데이타입력!$E144="15",직접데이타입력!$K144," ")," ")</f>
        <v xml:space="preserve"> </v>
      </c>
      <c r="Q139" s="103" t="str">
        <f>IF(직접데이타입력!$M144=2,IF(직접데이타입력!$E144="16",직접데이타입력!$K144," ")," ")</f>
        <v xml:space="preserve"> </v>
      </c>
      <c r="R139" s="103" t="str">
        <f>IF(직접데이타입력!$M144=2,IF(직접데이타입력!$E144="17",직접데이타입력!$K144," ")," ")</f>
        <v xml:space="preserve"> </v>
      </c>
      <c r="S139" s="103" t="str">
        <f>IF(직접데이타입력!$M144=2,IF(직접데이타입력!$E144="18",직접데이타입력!$K144," ")," ")</f>
        <v xml:space="preserve"> </v>
      </c>
      <c r="T139" s="103" t="str">
        <f>IF(직접데이타입력!$M144=2,IF(직접데이타입력!$E144="19",직접데이타입력!$K144," ")," ")</f>
        <v xml:space="preserve"> </v>
      </c>
    </row>
    <row r="140" spans="1:20" ht="11.25" customHeight="1">
      <c r="A140" s="103">
        <f t="shared" si="2"/>
        <v>139</v>
      </c>
      <c r="B140" s="103" t="str">
        <f>IF(직접데이타입력!$M145=2,IF(직접데이타입력!$E145="1",직접데이타입력!$K145," ")," ")</f>
        <v xml:space="preserve"> </v>
      </c>
      <c r="C140" s="103" t="str">
        <f>IF(직접데이타입력!$M145=2,IF(직접데이타입력!$E145="2",직접데이타입력!$K145," ")," ")</f>
        <v xml:space="preserve"> </v>
      </c>
      <c r="D140" s="103" t="str">
        <f>IF(직접데이타입력!$M145=2,IF(직접데이타입력!$E145="3",직접데이타입력!$K145," ")," ")</f>
        <v xml:space="preserve"> </v>
      </c>
      <c r="E140" s="103" t="str">
        <f>IF(직접데이타입력!$M145=2,IF(직접데이타입력!$E145="4",직접데이타입력!$K145," ")," ")</f>
        <v xml:space="preserve"> </v>
      </c>
      <c r="F140" s="103" t="str">
        <f>IF(직접데이타입력!$M145=2,IF(직접데이타입력!$E145="5",직접데이타입력!$K145," ")," ")</f>
        <v xml:space="preserve"> </v>
      </c>
      <c r="G140" s="103" t="str">
        <f>IF(직접데이타입력!$M145=2,IF(직접데이타입력!$E145="6",직접데이타입력!$K145," ")," ")</f>
        <v xml:space="preserve"> </v>
      </c>
      <c r="H140" s="103" t="str">
        <f>IF(직접데이타입력!$M145=2,IF(직접데이타입력!$E145="7",직접데이타입력!$K145," ")," ")</f>
        <v xml:space="preserve"> </v>
      </c>
      <c r="I140" s="103" t="str">
        <f>IF(직접데이타입력!$M145=2,IF(직접데이타입력!$E145="8",직접데이타입력!$K145," ")," ")</f>
        <v xml:space="preserve"> </v>
      </c>
      <c r="J140" s="103" t="str">
        <f>IF(직접데이타입력!$M145=2,IF(직접데이타입력!$E145="9",직접데이타입력!$K145," ")," ")</f>
        <v xml:space="preserve"> </v>
      </c>
      <c r="K140" s="103" t="str">
        <f>IF(직접데이타입력!$M145=2,IF(직접데이타입력!$E145="10",직접데이타입력!$K145," ")," ")</f>
        <v xml:space="preserve"> </v>
      </c>
      <c r="L140" s="103" t="str">
        <f>IF(직접데이타입력!$M145=2,IF(직접데이타입력!$E145="11",직접데이타입력!$K145," ")," ")</f>
        <v xml:space="preserve"> </v>
      </c>
      <c r="M140" s="103" t="str">
        <f>IF(직접데이타입력!$M145=2,IF(직접데이타입력!$E145="12",직접데이타입력!$K145," ")," ")</f>
        <v xml:space="preserve"> </v>
      </c>
      <c r="N140" s="103" t="str">
        <f>IF(직접데이타입력!$M145=2,IF(직접데이타입력!$E145="13",직접데이타입력!$K145," ")," ")</f>
        <v xml:space="preserve"> </v>
      </c>
      <c r="O140" s="103" t="str">
        <f>IF(직접데이타입력!$M145=2,IF(직접데이타입력!$E145="14",직접데이타입력!$K145," ")," ")</f>
        <v xml:space="preserve"> </v>
      </c>
      <c r="P140" s="103" t="str">
        <f>IF(직접데이타입력!$M145=2,IF(직접데이타입력!$E145="15",직접데이타입력!$K145," ")," ")</f>
        <v xml:space="preserve"> </v>
      </c>
      <c r="Q140" s="103" t="str">
        <f>IF(직접데이타입력!$M145=2,IF(직접데이타입력!$E145="16",직접데이타입력!$K145," ")," ")</f>
        <v xml:space="preserve"> </v>
      </c>
      <c r="R140" s="103" t="str">
        <f>IF(직접데이타입력!$M145=2,IF(직접데이타입력!$E145="17",직접데이타입력!$K145," ")," ")</f>
        <v xml:space="preserve"> </v>
      </c>
      <c r="S140" s="103" t="str">
        <f>IF(직접데이타입력!$M145=2,IF(직접데이타입력!$E145="18",직접데이타입력!$K145," ")," ")</f>
        <v xml:space="preserve"> </v>
      </c>
      <c r="T140" s="103" t="str">
        <f>IF(직접데이타입력!$M145=2,IF(직접데이타입력!$E145="19",직접데이타입력!$K145," ")," ")</f>
        <v xml:space="preserve"> </v>
      </c>
    </row>
    <row r="141" spans="1:20" ht="11.25" customHeight="1">
      <c r="A141" s="103">
        <f t="shared" si="2"/>
        <v>140</v>
      </c>
      <c r="B141" s="103" t="str">
        <f>IF(직접데이타입력!$M146=2,IF(직접데이타입력!$E146="1",직접데이타입력!$K146," ")," ")</f>
        <v xml:space="preserve"> </v>
      </c>
      <c r="C141" s="103" t="str">
        <f>IF(직접데이타입력!$M146=2,IF(직접데이타입력!$E146="2",직접데이타입력!$K146," ")," ")</f>
        <v xml:space="preserve"> </v>
      </c>
      <c r="D141" s="103" t="str">
        <f>IF(직접데이타입력!$M146=2,IF(직접데이타입력!$E146="3",직접데이타입력!$K146," ")," ")</f>
        <v xml:space="preserve"> </v>
      </c>
      <c r="E141" s="103" t="str">
        <f>IF(직접데이타입력!$M146=2,IF(직접데이타입력!$E146="4",직접데이타입력!$K146," ")," ")</f>
        <v xml:space="preserve"> </v>
      </c>
      <c r="F141" s="103" t="str">
        <f>IF(직접데이타입력!$M146=2,IF(직접데이타입력!$E146="5",직접데이타입력!$K146," ")," ")</f>
        <v xml:space="preserve"> </v>
      </c>
      <c r="G141" s="103" t="str">
        <f>IF(직접데이타입력!$M146=2,IF(직접데이타입력!$E146="6",직접데이타입력!$K146," ")," ")</f>
        <v xml:space="preserve"> </v>
      </c>
      <c r="H141" s="103" t="str">
        <f>IF(직접데이타입력!$M146=2,IF(직접데이타입력!$E146="7",직접데이타입력!$K146," ")," ")</f>
        <v xml:space="preserve"> </v>
      </c>
      <c r="I141" s="103" t="str">
        <f>IF(직접데이타입력!$M146=2,IF(직접데이타입력!$E146="8",직접데이타입력!$K146," ")," ")</f>
        <v xml:space="preserve"> </v>
      </c>
      <c r="J141" s="103" t="str">
        <f>IF(직접데이타입력!$M146=2,IF(직접데이타입력!$E146="9",직접데이타입력!$K146," ")," ")</f>
        <v xml:space="preserve"> </v>
      </c>
      <c r="K141" s="103" t="str">
        <f>IF(직접데이타입력!$M146=2,IF(직접데이타입력!$E146="10",직접데이타입력!$K146," ")," ")</f>
        <v xml:space="preserve"> </v>
      </c>
      <c r="L141" s="103" t="str">
        <f>IF(직접데이타입력!$M146=2,IF(직접데이타입력!$E146="11",직접데이타입력!$K146," ")," ")</f>
        <v xml:space="preserve"> </v>
      </c>
      <c r="M141" s="103" t="str">
        <f>IF(직접데이타입력!$M146=2,IF(직접데이타입력!$E146="12",직접데이타입력!$K146," ")," ")</f>
        <v xml:space="preserve"> </v>
      </c>
      <c r="N141" s="103" t="str">
        <f>IF(직접데이타입력!$M146=2,IF(직접데이타입력!$E146="13",직접데이타입력!$K146," ")," ")</f>
        <v xml:space="preserve"> </v>
      </c>
      <c r="O141" s="103" t="str">
        <f>IF(직접데이타입력!$M146=2,IF(직접데이타입력!$E146="14",직접데이타입력!$K146," ")," ")</f>
        <v xml:space="preserve"> </v>
      </c>
      <c r="P141" s="103" t="str">
        <f>IF(직접데이타입력!$M146=2,IF(직접데이타입력!$E146="15",직접데이타입력!$K146," ")," ")</f>
        <v xml:space="preserve"> </v>
      </c>
      <c r="Q141" s="103" t="str">
        <f>IF(직접데이타입력!$M146=2,IF(직접데이타입력!$E146="16",직접데이타입력!$K146," ")," ")</f>
        <v xml:space="preserve"> </v>
      </c>
      <c r="R141" s="103" t="str">
        <f>IF(직접데이타입력!$M146=2,IF(직접데이타입력!$E146="17",직접데이타입력!$K146," ")," ")</f>
        <v xml:space="preserve"> </v>
      </c>
      <c r="S141" s="103" t="str">
        <f>IF(직접데이타입력!$M146=2,IF(직접데이타입력!$E146="18",직접데이타입력!$K146," ")," ")</f>
        <v xml:space="preserve"> </v>
      </c>
      <c r="T141" s="103" t="str">
        <f>IF(직접데이타입력!$M146=2,IF(직접데이타입력!$E146="19",직접데이타입력!$K146," ")," ")</f>
        <v xml:space="preserve"> </v>
      </c>
    </row>
    <row r="142" spans="1:20" ht="11.25" customHeight="1">
      <c r="A142" s="103">
        <f t="shared" si="2"/>
        <v>141</v>
      </c>
      <c r="B142" s="103" t="str">
        <f>IF(직접데이타입력!$M147=2,IF(직접데이타입력!$E147="1",직접데이타입력!$K147," ")," ")</f>
        <v xml:space="preserve"> </v>
      </c>
      <c r="C142" s="103" t="str">
        <f>IF(직접데이타입력!$M147=2,IF(직접데이타입력!$E147="2",직접데이타입력!$K147," ")," ")</f>
        <v xml:space="preserve"> </v>
      </c>
      <c r="D142" s="103" t="str">
        <f>IF(직접데이타입력!$M147=2,IF(직접데이타입력!$E147="3",직접데이타입력!$K147," ")," ")</f>
        <v xml:space="preserve"> </v>
      </c>
      <c r="E142" s="103" t="str">
        <f>IF(직접데이타입력!$M147=2,IF(직접데이타입력!$E147="4",직접데이타입력!$K147," ")," ")</f>
        <v xml:space="preserve"> </v>
      </c>
      <c r="F142" s="103" t="str">
        <f>IF(직접데이타입력!$M147=2,IF(직접데이타입력!$E147="5",직접데이타입력!$K147," ")," ")</f>
        <v xml:space="preserve"> </v>
      </c>
      <c r="G142" s="103" t="str">
        <f>IF(직접데이타입력!$M147=2,IF(직접데이타입력!$E147="6",직접데이타입력!$K147," ")," ")</f>
        <v xml:space="preserve"> </v>
      </c>
      <c r="H142" s="103" t="str">
        <f>IF(직접데이타입력!$M147=2,IF(직접데이타입력!$E147="7",직접데이타입력!$K147," ")," ")</f>
        <v xml:space="preserve"> </v>
      </c>
      <c r="I142" s="103" t="str">
        <f>IF(직접데이타입력!$M147=2,IF(직접데이타입력!$E147="8",직접데이타입력!$K147," ")," ")</f>
        <v xml:space="preserve"> </v>
      </c>
      <c r="J142" s="103" t="str">
        <f>IF(직접데이타입력!$M147=2,IF(직접데이타입력!$E147="9",직접데이타입력!$K147," ")," ")</f>
        <v xml:space="preserve"> </v>
      </c>
      <c r="K142" s="103" t="str">
        <f>IF(직접데이타입력!$M147=2,IF(직접데이타입력!$E147="10",직접데이타입력!$K147," ")," ")</f>
        <v xml:space="preserve"> </v>
      </c>
      <c r="L142" s="103" t="str">
        <f>IF(직접데이타입력!$M147=2,IF(직접데이타입력!$E147="11",직접데이타입력!$K147," ")," ")</f>
        <v xml:space="preserve"> </v>
      </c>
      <c r="M142" s="103" t="str">
        <f>IF(직접데이타입력!$M147=2,IF(직접데이타입력!$E147="12",직접데이타입력!$K147," ")," ")</f>
        <v xml:space="preserve"> </v>
      </c>
      <c r="N142" s="103" t="str">
        <f>IF(직접데이타입력!$M147=2,IF(직접데이타입력!$E147="13",직접데이타입력!$K147," ")," ")</f>
        <v xml:space="preserve"> </v>
      </c>
      <c r="O142" s="103" t="str">
        <f>IF(직접데이타입력!$M147=2,IF(직접데이타입력!$E147="14",직접데이타입력!$K147," ")," ")</f>
        <v xml:space="preserve"> </v>
      </c>
      <c r="P142" s="103" t="str">
        <f>IF(직접데이타입력!$M147=2,IF(직접데이타입력!$E147="15",직접데이타입력!$K147," ")," ")</f>
        <v xml:space="preserve"> </v>
      </c>
      <c r="Q142" s="103" t="str">
        <f>IF(직접데이타입력!$M147=2,IF(직접데이타입력!$E147="16",직접데이타입력!$K147," ")," ")</f>
        <v xml:space="preserve"> </v>
      </c>
      <c r="R142" s="103" t="str">
        <f>IF(직접데이타입력!$M147=2,IF(직접데이타입력!$E147="17",직접데이타입력!$K147," ")," ")</f>
        <v xml:space="preserve"> </v>
      </c>
      <c r="S142" s="103" t="str">
        <f>IF(직접데이타입력!$M147=2,IF(직접데이타입력!$E147="18",직접데이타입력!$K147," ")," ")</f>
        <v xml:space="preserve"> </v>
      </c>
      <c r="T142" s="103" t="str">
        <f>IF(직접데이타입력!$M147=2,IF(직접데이타입력!$E147="19",직접데이타입력!$K147," ")," ")</f>
        <v xml:space="preserve"> </v>
      </c>
    </row>
    <row r="143" spans="1:20" ht="11.25" customHeight="1">
      <c r="A143" s="103">
        <f t="shared" si="2"/>
        <v>142</v>
      </c>
      <c r="B143" s="103" t="str">
        <f>IF(직접데이타입력!$M148=2,IF(직접데이타입력!$E148="1",직접데이타입력!$K148," ")," ")</f>
        <v xml:space="preserve"> </v>
      </c>
      <c r="C143" s="103" t="str">
        <f>IF(직접데이타입력!$M148=2,IF(직접데이타입력!$E148="2",직접데이타입력!$K148," ")," ")</f>
        <v xml:space="preserve"> </v>
      </c>
      <c r="D143" s="103" t="str">
        <f>IF(직접데이타입력!$M148=2,IF(직접데이타입력!$E148="3",직접데이타입력!$K148," ")," ")</f>
        <v xml:space="preserve"> </v>
      </c>
      <c r="E143" s="103" t="str">
        <f>IF(직접데이타입력!$M148=2,IF(직접데이타입력!$E148="4",직접데이타입력!$K148," ")," ")</f>
        <v xml:space="preserve"> </v>
      </c>
      <c r="F143" s="103" t="str">
        <f>IF(직접데이타입력!$M148=2,IF(직접데이타입력!$E148="5",직접데이타입력!$K148," ")," ")</f>
        <v xml:space="preserve"> </v>
      </c>
      <c r="G143" s="103" t="str">
        <f>IF(직접데이타입력!$M148=2,IF(직접데이타입력!$E148="6",직접데이타입력!$K148," ")," ")</f>
        <v xml:space="preserve"> </v>
      </c>
      <c r="H143" s="103" t="str">
        <f>IF(직접데이타입력!$M148=2,IF(직접데이타입력!$E148="7",직접데이타입력!$K148," ")," ")</f>
        <v xml:space="preserve"> </v>
      </c>
      <c r="I143" s="103" t="str">
        <f>IF(직접데이타입력!$M148=2,IF(직접데이타입력!$E148="8",직접데이타입력!$K148," ")," ")</f>
        <v xml:space="preserve"> </v>
      </c>
      <c r="J143" s="103" t="str">
        <f>IF(직접데이타입력!$M148=2,IF(직접데이타입력!$E148="9",직접데이타입력!$K148," ")," ")</f>
        <v xml:space="preserve"> </v>
      </c>
      <c r="K143" s="103" t="str">
        <f>IF(직접데이타입력!$M148=2,IF(직접데이타입력!$E148="10",직접데이타입력!$K148," ")," ")</f>
        <v xml:space="preserve"> </v>
      </c>
      <c r="L143" s="103" t="str">
        <f>IF(직접데이타입력!$M148=2,IF(직접데이타입력!$E148="11",직접데이타입력!$K148," ")," ")</f>
        <v xml:space="preserve"> </v>
      </c>
      <c r="M143" s="103" t="str">
        <f>IF(직접데이타입력!$M148=2,IF(직접데이타입력!$E148="12",직접데이타입력!$K148," ")," ")</f>
        <v xml:space="preserve"> </v>
      </c>
      <c r="N143" s="103" t="str">
        <f>IF(직접데이타입력!$M148=2,IF(직접데이타입력!$E148="13",직접데이타입력!$K148," ")," ")</f>
        <v xml:space="preserve"> </v>
      </c>
      <c r="O143" s="103" t="str">
        <f>IF(직접데이타입력!$M148=2,IF(직접데이타입력!$E148="14",직접데이타입력!$K148," ")," ")</f>
        <v xml:space="preserve"> </v>
      </c>
      <c r="P143" s="103" t="str">
        <f>IF(직접데이타입력!$M148=2,IF(직접데이타입력!$E148="15",직접데이타입력!$K148," ")," ")</f>
        <v xml:space="preserve"> </v>
      </c>
      <c r="Q143" s="103" t="str">
        <f>IF(직접데이타입력!$M148=2,IF(직접데이타입력!$E148="16",직접데이타입력!$K148," ")," ")</f>
        <v xml:space="preserve"> </v>
      </c>
      <c r="R143" s="103" t="str">
        <f>IF(직접데이타입력!$M148=2,IF(직접데이타입력!$E148="17",직접데이타입력!$K148," ")," ")</f>
        <v xml:space="preserve"> </v>
      </c>
      <c r="S143" s="103" t="str">
        <f>IF(직접데이타입력!$M148=2,IF(직접데이타입력!$E148="18",직접데이타입력!$K148," ")," ")</f>
        <v xml:space="preserve"> </v>
      </c>
      <c r="T143" s="103" t="str">
        <f>IF(직접데이타입력!$M148=2,IF(직접데이타입력!$E148="19",직접데이타입력!$K148," ")," ")</f>
        <v xml:space="preserve"> </v>
      </c>
    </row>
    <row r="144" spans="1:20" ht="11.25" customHeight="1">
      <c r="A144" s="103">
        <f t="shared" si="2"/>
        <v>143</v>
      </c>
      <c r="B144" s="103" t="str">
        <f>IF(직접데이타입력!$M149=2,IF(직접데이타입력!$E149="1",직접데이타입력!$K149," ")," ")</f>
        <v xml:space="preserve"> </v>
      </c>
      <c r="C144" s="103" t="str">
        <f>IF(직접데이타입력!$M149=2,IF(직접데이타입력!$E149="2",직접데이타입력!$K149," ")," ")</f>
        <v xml:space="preserve"> </v>
      </c>
      <c r="D144" s="103" t="str">
        <f>IF(직접데이타입력!$M149=2,IF(직접데이타입력!$E149="3",직접데이타입력!$K149," ")," ")</f>
        <v xml:space="preserve"> </v>
      </c>
      <c r="E144" s="103" t="str">
        <f>IF(직접데이타입력!$M149=2,IF(직접데이타입력!$E149="4",직접데이타입력!$K149," ")," ")</f>
        <v xml:space="preserve"> </v>
      </c>
      <c r="F144" s="103" t="str">
        <f>IF(직접데이타입력!$M149=2,IF(직접데이타입력!$E149="5",직접데이타입력!$K149," ")," ")</f>
        <v xml:space="preserve"> </v>
      </c>
      <c r="G144" s="103" t="str">
        <f>IF(직접데이타입력!$M149=2,IF(직접데이타입력!$E149="6",직접데이타입력!$K149," ")," ")</f>
        <v xml:space="preserve"> </v>
      </c>
      <c r="H144" s="103" t="str">
        <f>IF(직접데이타입력!$M149=2,IF(직접데이타입력!$E149="7",직접데이타입력!$K149," ")," ")</f>
        <v xml:space="preserve"> </v>
      </c>
      <c r="I144" s="103" t="str">
        <f>IF(직접데이타입력!$M149=2,IF(직접데이타입력!$E149="8",직접데이타입력!$K149," ")," ")</f>
        <v xml:space="preserve"> </v>
      </c>
      <c r="J144" s="103" t="str">
        <f>IF(직접데이타입력!$M149=2,IF(직접데이타입력!$E149="9",직접데이타입력!$K149," ")," ")</f>
        <v xml:space="preserve"> </v>
      </c>
      <c r="K144" s="103" t="str">
        <f>IF(직접데이타입력!$M149=2,IF(직접데이타입력!$E149="10",직접데이타입력!$K149," ")," ")</f>
        <v xml:space="preserve"> </v>
      </c>
      <c r="L144" s="103" t="str">
        <f>IF(직접데이타입력!$M149=2,IF(직접데이타입력!$E149="11",직접데이타입력!$K149," ")," ")</f>
        <v xml:space="preserve"> </v>
      </c>
      <c r="M144" s="103" t="str">
        <f>IF(직접데이타입력!$M149=2,IF(직접데이타입력!$E149="12",직접데이타입력!$K149," ")," ")</f>
        <v xml:space="preserve"> </v>
      </c>
      <c r="N144" s="103" t="str">
        <f>IF(직접데이타입력!$M149=2,IF(직접데이타입력!$E149="13",직접데이타입력!$K149," ")," ")</f>
        <v xml:space="preserve"> </v>
      </c>
      <c r="O144" s="103" t="str">
        <f>IF(직접데이타입력!$M149=2,IF(직접데이타입력!$E149="14",직접데이타입력!$K149," ")," ")</f>
        <v xml:space="preserve"> </v>
      </c>
      <c r="P144" s="103" t="str">
        <f>IF(직접데이타입력!$M149=2,IF(직접데이타입력!$E149="15",직접데이타입력!$K149," ")," ")</f>
        <v xml:space="preserve"> </v>
      </c>
      <c r="Q144" s="103" t="str">
        <f>IF(직접데이타입력!$M149=2,IF(직접데이타입력!$E149="16",직접데이타입력!$K149," ")," ")</f>
        <v xml:space="preserve"> </v>
      </c>
      <c r="R144" s="103" t="str">
        <f>IF(직접데이타입력!$M149=2,IF(직접데이타입력!$E149="17",직접데이타입력!$K149," ")," ")</f>
        <v xml:space="preserve"> </v>
      </c>
      <c r="S144" s="103" t="str">
        <f>IF(직접데이타입력!$M149=2,IF(직접데이타입력!$E149="18",직접데이타입력!$K149," ")," ")</f>
        <v xml:space="preserve"> </v>
      </c>
      <c r="T144" s="103" t="str">
        <f>IF(직접데이타입력!$M149=2,IF(직접데이타입력!$E149="19",직접데이타입력!$K149," ")," ")</f>
        <v xml:space="preserve"> </v>
      </c>
    </row>
    <row r="145" spans="1:20" ht="11.25" customHeight="1">
      <c r="A145" s="103">
        <f t="shared" si="2"/>
        <v>144</v>
      </c>
      <c r="B145" s="103" t="str">
        <f>IF(직접데이타입력!$M150=2,IF(직접데이타입력!$E150="1",직접데이타입력!$K150," ")," ")</f>
        <v xml:space="preserve"> </v>
      </c>
      <c r="C145" s="103" t="str">
        <f>IF(직접데이타입력!$M150=2,IF(직접데이타입력!$E150="2",직접데이타입력!$K150," ")," ")</f>
        <v xml:space="preserve"> </v>
      </c>
      <c r="D145" s="103" t="str">
        <f>IF(직접데이타입력!$M150=2,IF(직접데이타입력!$E150="3",직접데이타입력!$K150," ")," ")</f>
        <v xml:space="preserve"> </v>
      </c>
      <c r="E145" s="103" t="str">
        <f>IF(직접데이타입력!$M150=2,IF(직접데이타입력!$E150="4",직접데이타입력!$K150," ")," ")</f>
        <v xml:space="preserve"> </v>
      </c>
      <c r="F145" s="103" t="str">
        <f>IF(직접데이타입력!$M150=2,IF(직접데이타입력!$E150="5",직접데이타입력!$K150," ")," ")</f>
        <v xml:space="preserve"> </v>
      </c>
      <c r="G145" s="103" t="str">
        <f>IF(직접데이타입력!$M150=2,IF(직접데이타입력!$E150="6",직접데이타입력!$K150," ")," ")</f>
        <v xml:space="preserve"> </v>
      </c>
      <c r="H145" s="103" t="str">
        <f>IF(직접데이타입력!$M150=2,IF(직접데이타입력!$E150="7",직접데이타입력!$K150," ")," ")</f>
        <v xml:space="preserve"> </v>
      </c>
      <c r="I145" s="103" t="str">
        <f>IF(직접데이타입력!$M150=2,IF(직접데이타입력!$E150="8",직접데이타입력!$K150," ")," ")</f>
        <v xml:space="preserve"> </v>
      </c>
      <c r="J145" s="103" t="str">
        <f>IF(직접데이타입력!$M150=2,IF(직접데이타입력!$E150="9",직접데이타입력!$K150," ")," ")</f>
        <v xml:space="preserve"> </v>
      </c>
      <c r="K145" s="103" t="str">
        <f>IF(직접데이타입력!$M150=2,IF(직접데이타입력!$E150="10",직접데이타입력!$K150," ")," ")</f>
        <v xml:space="preserve"> </v>
      </c>
      <c r="L145" s="103" t="str">
        <f>IF(직접데이타입력!$M150=2,IF(직접데이타입력!$E150="11",직접데이타입력!$K150," ")," ")</f>
        <v xml:space="preserve"> </v>
      </c>
      <c r="M145" s="103" t="str">
        <f>IF(직접데이타입력!$M150=2,IF(직접데이타입력!$E150="12",직접데이타입력!$K150," ")," ")</f>
        <v xml:space="preserve"> </v>
      </c>
      <c r="N145" s="103" t="str">
        <f>IF(직접데이타입력!$M150=2,IF(직접데이타입력!$E150="13",직접데이타입력!$K150," ")," ")</f>
        <v xml:space="preserve"> </v>
      </c>
      <c r="O145" s="103" t="str">
        <f>IF(직접데이타입력!$M150=2,IF(직접데이타입력!$E150="14",직접데이타입력!$K150," ")," ")</f>
        <v xml:space="preserve"> </v>
      </c>
      <c r="P145" s="103" t="str">
        <f>IF(직접데이타입력!$M150=2,IF(직접데이타입력!$E150="15",직접데이타입력!$K150," ")," ")</f>
        <v xml:space="preserve"> </v>
      </c>
      <c r="Q145" s="103" t="str">
        <f>IF(직접데이타입력!$M150=2,IF(직접데이타입력!$E150="16",직접데이타입력!$K150," ")," ")</f>
        <v xml:space="preserve"> </v>
      </c>
      <c r="R145" s="103" t="str">
        <f>IF(직접데이타입력!$M150=2,IF(직접데이타입력!$E150="17",직접데이타입력!$K150," ")," ")</f>
        <v xml:space="preserve"> </v>
      </c>
      <c r="S145" s="103" t="str">
        <f>IF(직접데이타입력!$M150=2,IF(직접데이타입력!$E150="18",직접데이타입력!$K150," ")," ")</f>
        <v xml:space="preserve"> </v>
      </c>
      <c r="T145" s="103" t="str">
        <f>IF(직접데이타입력!$M150=2,IF(직접데이타입력!$E150="19",직접데이타입력!$K150," ")," ")</f>
        <v xml:space="preserve"> </v>
      </c>
    </row>
    <row r="146" spans="1:20" ht="11.25" customHeight="1">
      <c r="A146" s="103">
        <f t="shared" si="2"/>
        <v>145</v>
      </c>
      <c r="B146" s="103" t="str">
        <f>IF(직접데이타입력!$M151=2,IF(직접데이타입력!$E151="1",직접데이타입력!$K151," ")," ")</f>
        <v xml:space="preserve"> </v>
      </c>
      <c r="C146" s="103" t="str">
        <f>IF(직접데이타입력!$M151=2,IF(직접데이타입력!$E151="2",직접데이타입력!$K151," ")," ")</f>
        <v xml:space="preserve"> </v>
      </c>
      <c r="D146" s="103" t="str">
        <f>IF(직접데이타입력!$M151=2,IF(직접데이타입력!$E151="3",직접데이타입력!$K151," ")," ")</f>
        <v xml:space="preserve"> </v>
      </c>
      <c r="E146" s="103" t="str">
        <f>IF(직접데이타입력!$M151=2,IF(직접데이타입력!$E151="4",직접데이타입력!$K151," ")," ")</f>
        <v xml:space="preserve"> </v>
      </c>
      <c r="F146" s="103" t="str">
        <f>IF(직접데이타입력!$M151=2,IF(직접데이타입력!$E151="5",직접데이타입력!$K151," ")," ")</f>
        <v xml:space="preserve"> </v>
      </c>
      <c r="G146" s="103" t="str">
        <f>IF(직접데이타입력!$M151=2,IF(직접데이타입력!$E151="6",직접데이타입력!$K151," ")," ")</f>
        <v xml:space="preserve"> </v>
      </c>
      <c r="H146" s="103" t="str">
        <f>IF(직접데이타입력!$M151=2,IF(직접데이타입력!$E151="7",직접데이타입력!$K151," ")," ")</f>
        <v xml:space="preserve"> </v>
      </c>
      <c r="I146" s="103" t="str">
        <f>IF(직접데이타입력!$M151=2,IF(직접데이타입력!$E151="8",직접데이타입력!$K151," ")," ")</f>
        <v xml:space="preserve"> </v>
      </c>
      <c r="J146" s="103" t="str">
        <f>IF(직접데이타입력!$M151=2,IF(직접데이타입력!$E151="9",직접데이타입력!$K151," ")," ")</f>
        <v xml:space="preserve"> </v>
      </c>
      <c r="K146" s="103" t="str">
        <f>IF(직접데이타입력!$M151=2,IF(직접데이타입력!$E151="10",직접데이타입력!$K151," ")," ")</f>
        <v xml:space="preserve"> </v>
      </c>
      <c r="L146" s="103" t="str">
        <f>IF(직접데이타입력!$M151=2,IF(직접데이타입력!$E151="11",직접데이타입력!$K151," ")," ")</f>
        <v xml:space="preserve"> </v>
      </c>
      <c r="M146" s="103" t="str">
        <f>IF(직접데이타입력!$M151=2,IF(직접데이타입력!$E151="12",직접데이타입력!$K151," ")," ")</f>
        <v xml:space="preserve"> </v>
      </c>
      <c r="N146" s="103" t="str">
        <f>IF(직접데이타입력!$M151=2,IF(직접데이타입력!$E151="13",직접데이타입력!$K151," ")," ")</f>
        <v xml:space="preserve"> </v>
      </c>
      <c r="O146" s="103" t="str">
        <f>IF(직접데이타입력!$M151=2,IF(직접데이타입력!$E151="14",직접데이타입력!$K151," ")," ")</f>
        <v xml:space="preserve"> </v>
      </c>
      <c r="P146" s="103" t="str">
        <f>IF(직접데이타입력!$M151=2,IF(직접데이타입력!$E151="15",직접데이타입력!$K151," ")," ")</f>
        <v xml:space="preserve"> </v>
      </c>
      <c r="Q146" s="103" t="str">
        <f>IF(직접데이타입력!$M151=2,IF(직접데이타입력!$E151="16",직접데이타입력!$K151," ")," ")</f>
        <v xml:space="preserve"> </v>
      </c>
      <c r="R146" s="103" t="str">
        <f>IF(직접데이타입력!$M151=2,IF(직접데이타입력!$E151="17",직접데이타입력!$K151," ")," ")</f>
        <v xml:space="preserve"> </v>
      </c>
      <c r="S146" s="103" t="str">
        <f>IF(직접데이타입력!$M151=2,IF(직접데이타입력!$E151="18",직접데이타입력!$K151," ")," ")</f>
        <v xml:space="preserve"> </v>
      </c>
      <c r="T146" s="103" t="str">
        <f>IF(직접데이타입력!$M151=2,IF(직접데이타입력!$E151="19",직접데이타입력!$K151," ")," ")</f>
        <v xml:space="preserve"> </v>
      </c>
    </row>
    <row r="147" spans="1:20" ht="11.25" customHeight="1">
      <c r="A147" s="103">
        <f t="shared" si="2"/>
        <v>146</v>
      </c>
      <c r="B147" s="103" t="str">
        <f>IF(직접데이타입력!$M152=2,IF(직접데이타입력!$E152="1",직접데이타입력!$K152," ")," ")</f>
        <v xml:space="preserve"> </v>
      </c>
      <c r="C147" s="103" t="str">
        <f>IF(직접데이타입력!$M152=2,IF(직접데이타입력!$E152="2",직접데이타입력!$K152," ")," ")</f>
        <v xml:space="preserve"> </v>
      </c>
      <c r="D147" s="103" t="str">
        <f>IF(직접데이타입력!$M152=2,IF(직접데이타입력!$E152="3",직접데이타입력!$K152," ")," ")</f>
        <v xml:space="preserve"> </v>
      </c>
      <c r="E147" s="103" t="str">
        <f>IF(직접데이타입력!$M152=2,IF(직접데이타입력!$E152="4",직접데이타입력!$K152," ")," ")</f>
        <v xml:space="preserve"> </v>
      </c>
      <c r="F147" s="103" t="str">
        <f>IF(직접데이타입력!$M152=2,IF(직접데이타입력!$E152="5",직접데이타입력!$K152," ")," ")</f>
        <v xml:space="preserve"> </v>
      </c>
      <c r="G147" s="103" t="str">
        <f>IF(직접데이타입력!$M152=2,IF(직접데이타입력!$E152="6",직접데이타입력!$K152," ")," ")</f>
        <v xml:space="preserve"> </v>
      </c>
      <c r="H147" s="103" t="str">
        <f>IF(직접데이타입력!$M152=2,IF(직접데이타입력!$E152="7",직접데이타입력!$K152," ")," ")</f>
        <v xml:space="preserve"> </v>
      </c>
      <c r="I147" s="103" t="str">
        <f>IF(직접데이타입력!$M152=2,IF(직접데이타입력!$E152="8",직접데이타입력!$K152," ")," ")</f>
        <v xml:space="preserve"> </v>
      </c>
      <c r="J147" s="103" t="str">
        <f>IF(직접데이타입력!$M152=2,IF(직접데이타입력!$E152="9",직접데이타입력!$K152," ")," ")</f>
        <v xml:space="preserve"> </v>
      </c>
      <c r="K147" s="103" t="str">
        <f>IF(직접데이타입력!$M152=2,IF(직접데이타입력!$E152="10",직접데이타입력!$K152," ")," ")</f>
        <v xml:space="preserve"> </v>
      </c>
      <c r="L147" s="103" t="str">
        <f>IF(직접데이타입력!$M152=2,IF(직접데이타입력!$E152="11",직접데이타입력!$K152," ")," ")</f>
        <v xml:space="preserve"> </v>
      </c>
      <c r="M147" s="103" t="str">
        <f>IF(직접데이타입력!$M152=2,IF(직접데이타입력!$E152="12",직접데이타입력!$K152," ")," ")</f>
        <v xml:space="preserve"> </v>
      </c>
      <c r="N147" s="103" t="str">
        <f>IF(직접데이타입력!$M152=2,IF(직접데이타입력!$E152="13",직접데이타입력!$K152," ")," ")</f>
        <v xml:space="preserve"> </v>
      </c>
      <c r="O147" s="103" t="str">
        <f>IF(직접데이타입력!$M152=2,IF(직접데이타입력!$E152="14",직접데이타입력!$K152," ")," ")</f>
        <v xml:space="preserve"> </v>
      </c>
      <c r="P147" s="103" t="str">
        <f>IF(직접데이타입력!$M152=2,IF(직접데이타입력!$E152="15",직접데이타입력!$K152," ")," ")</f>
        <v xml:space="preserve"> </v>
      </c>
      <c r="Q147" s="103" t="str">
        <f>IF(직접데이타입력!$M152=2,IF(직접데이타입력!$E152="16",직접데이타입력!$K152," ")," ")</f>
        <v xml:space="preserve"> </v>
      </c>
      <c r="R147" s="103" t="str">
        <f>IF(직접데이타입력!$M152=2,IF(직접데이타입력!$E152="17",직접데이타입력!$K152," ")," ")</f>
        <v xml:space="preserve"> </v>
      </c>
      <c r="S147" s="103" t="str">
        <f>IF(직접데이타입력!$M152=2,IF(직접데이타입력!$E152="18",직접데이타입력!$K152," ")," ")</f>
        <v xml:space="preserve"> </v>
      </c>
      <c r="T147" s="103" t="str">
        <f>IF(직접데이타입력!$M152=2,IF(직접데이타입력!$E152="19",직접데이타입력!$K152," ")," ")</f>
        <v xml:space="preserve"> </v>
      </c>
    </row>
    <row r="148" spans="1:20" ht="11.25" customHeight="1">
      <c r="A148" s="103">
        <f t="shared" si="2"/>
        <v>147</v>
      </c>
      <c r="B148" s="103" t="str">
        <f>IF(직접데이타입력!$M153=2,IF(직접데이타입력!$E153="1",직접데이타입력!$K153," ")," ")</f>
        <v xml:space="preserve"> </v>
      </c>
      <c r="C148" s="103" t="str">
        <f>IF(직접데이타입력!$M153=2,IF(직접데이타입력!$E153="2",직접데이타입력!$K153," ")," ")</f>
        <v xml:space="preserve"> </v>
      </c>
      <c r="D148" s="103" t="str">
        <f>IF(직접데이타입력!$M153=2,IF(직접데이타입력!$E153="3",직접데이타입력!$K153," ")," ")</f>
        <v xml:space="preserve"> </v>
      </c>
      <c r="E148" s="103" t="str">
        <f>IF(직접데이타입력!$M153=2,IF(직접데이타입력!$E153="4",직접데이타입력!$K153," ")," ")</f>
        <v xml:space="preserve"> </v>
      </c>
      <c r="F148" s="103" t="str">
        <f>IF(직접데이타입력!$M153=2,IF(직접데이타입력!$E153="5",직접데이타입력!$K153," ")," ")</f>
        <v xml:space="preserve"> </v>
      </c>
      <c r="G148" s="103" t="str">
        <f>IF(직접데이타입력!$M153=2,IF(직접데이타입력!$E153="6",직접데이타입력!$K153," ")," ")</f>
        <v xml:space="preserve"> </v>
      </c>
      <c r="H148" s="103" t="str">
        <f>IF(직접데이타입력!$M153=2,IF(직접데이타입력!$E153="7",직접데이타입력!$K153," ")," ")</f>
        <v xml:space="preserve"> </v>
      </c>
      <c r="I148" s="103" t="str">
        <f>IF(직접데이타입력!$M153=2,IF(직접데이타입력!$E153="8",직접데이타입력!$K153," ")," ")</f>
        <v xml:space="preserve"> </v>
      </c>
      <c r="J148" s="103" t="str">
        <f>IF(직접데이타입력!$M153=2,IF(직접데이타입력!$E153="9",직접데이타입력!$K153," ")," ")</f>
        <v xml:space="preserve"> </v>
      </c>
      <c r="K148" s="103" t="str">
        <f>IF(직접데이타입력!$M153=2,IF(직접데이타입력!$E153="10",직접데이타입력!$K153," ")," ")</f>
        <v xml:space="preserve"> </v>
      </c>
      <c r="L148" s="103" t="str">
        <f>IF(직접데이타입력!$M153=2,IF(직접데이타입력!$E153="11",직접데이타입력!$K153," ")," ")</f>
        <v xml:space="preserve"> </v>
      </c>
      <c r="M148" s="103" t="str">
        <f>IF(직접데이타입력!$M153=2,IF(직접데이타입력!$E153="12",직접데이타입력!$K153," ")," ")</f>
        <v xml:space="preserve"> </v>
      </c>
      <c r="N148" s="103" t="str">
        <f>IF(직접데이타입력!$M153=2,IF(직접데이타입력!$E153="13",직접데이타입력!$K153," ")," ")</f>
        <v xml:space="preserve"> </v>
      </c>
      <c r="O148" s="103" t="str">
        <f>IF(직접데이타입력!$M153=2,IF(직접데이타입력!$E153="14",직접데이타입력!$K153," ")," ")</f>
        <v xml:space="preserve"> </v>
      </c>
      <c r="P148" s="103" t="str">
        <f>IF(직접데이타입력!$M153=2,IF(직접데이타입력!$E153="15",직접데이타입력!$K153," ")," ")</f>
        <v xml:space="preserve"> </v>
      </c>
      <c r="Q148" s="103" t="str">
        <f>IF(직접데이타입력!$M153=2,IF(직접데이타입력!$E153="16",직접데이타입력!$K153," ")," ")</f>
        <v xml:space="preserve"> </v>
      </c>
      <c r="R148" s="103" t="str">
        <f>IF(직접데이타입력!$M153=2,IF(직접데이타입력!$E153="17",직접데이타입력!$K153," ")," ")</f>
        <v xml:space="preserve"> </v>
      </c>
      <c r="S148" s="103" t="str">
        <f>IF(직접데이타입력!$M153=2,IF(직접데이타입력!$E153="18",직접데이타입력!$K153," ")," ")</f>
        <v xml:space="preserve"> </v>
      </c>
      <c r="T148" s="103" t="str">
        <f>IF(직접데이타입력!$M153=2,IF(직접데이타입력!$E153="19",직접데이타입력!$K153," ")," ")</f>
        <v xml:space="preserve"> </v>
      </c>
    </row>
    <row r="149" spans="1:20" ht="11.25" customHeight="1">
      <c r="A149" s="103">
        <f t="shared" si="2"/>
        <v>148</v>
      </c>
      <c r="B149" s="103" t="str">
        <f>IF(직접데이타입력!$M154=2,IF(직접데이타입력!$E154="1",직접데이타입력!$K154," ")," ")</f>
        <v xml:space="preserve"> </v>
      </c>
      <c r="C149" s="103" t="str">
        <f>IF(직접데이타입력!$M154=2,IF(직접데이타입력!$E154="2",직접데이타입력!$K154," ")," ")</f>
        <v xml:space="preserve"> </v>
      </c>
      <c r="D149" s="103" t="str">
        <f>IF(직접데이타입력!$M154=2,IF(직접데이타입력!$E154="3",직접데이타입력!$K154," ")," ")</f>
        <v xml:space="preserve"> </v>
      </c>
      <c r="E149" s="103" t="str">
        <f>IF(직접데이타입력!$M154=2,IF(직접데이타입력!$E154="4",직접데이타입력!$K154," ")," ")</f>
        <v xml:space="preserve"> </v>
      </c>
      <c r="F149" s="103" t="str">
        <f>IF(직접데이타입력!$M154=2,IF(직접데이타입력!$E154="5",직접데이타입력!$K154," ")," ")</f>
        <v xml:space="preserve"> </v>
      </c>
      <c r="G149" s="103" t="str">
        <f>IF(직접데이타입력!$M154=2,IF(직접데이타입력!$E154="6",직접데이타입력!$K154," ")," ")</f>
        <v xml:space="preserve"> </v>
      </c>
      <c r="H149" s="103" t="str">
        <f>IF(직접데이타입력!$M154=2,IF(직접데이타입력!$E154="7",직접데이타입력!$K154," ")," ")</f>
        <v xml:space="preserve"> </v>
      </c>
      <c r="I149" s="103" t="str">
        <f>IF(직접데이타입력!$M154=2,IF(직접데이타입력!$E154="8",직접데이타입력!$K154," ")," ")</f>
        <v xml:space="preserve"> </v>
      </c>
      <c r="J149" s="103" t="str">
        <f>IF(직접데이타입력!$M154=2,IF(직접데이타입력!$E154="9",직접데이타입력!$K154," ")," ")</f>
        <v xml:space="preserve"> </v>
      </c>
      <c r="K149" s="103" t="str">
        <f>IF(직접데이타입력!$M154=2,IF(직접데이타입력!$E154="10",직접데이타입력!$K154," ")," ")</f>
        <v xml:space="preserve"> </v>
      </c>
      <c r="L149" s="103" t="str">
        <f>IF(직접데이타입력!$M154=2,IF(직접데이타입력!$E154="11",직접데이타입력!$K154," ")," ")</f>
        <v xml:space="preserve"> </v>
      </c>
      <c r="M149" s="103" t="str">
        <f>IF(직접데이타입력!$M154=2,IF(직접데이타입력!$E154="12",직접데이타입력!$K154," ")," ")</f>
        <v xml:space="preserve"> </v>
      </c>
      <c r="N149" s="103" t="str">
        <f>IF(직접데이타입력!$M154=2,IF(직접데이타입력!$E154="13",직접데이타입력!$K154," ")," ")</f>
        <v xml:space="preserve"> </v>
      </c>
      <c r="O149" s="103" t="str">
        <f>IF(직접데이타입력!$M154=2,IF(직접데이타입력!$E154="14",직접데이타입력!$K154," ")," ")</f>
        <v xml:space="preserve"> </v>
      </c>
      <c r="P149" s="103" t="str">
        <f>IF(직접데이타입력!$M154=2,IF(직접데이타입력!$E154="15",직접데이타입력!$K154," ")," ")</f>
        <v xml:space="preserve"> </v>
      </c>
      <c r="Q149" s="103" t="str">
        <f>IF(직접데이타입력!$M154=2,IF(직접데이타입력!$E154="16",직접데이타입력!$K154," ")," ")</f>
        <v xml:space="preserve"> </v>
      </c>
      <c r="R149" s="103" t="str">
        <f>IF(직접데이타입력!$M154=2,IF(직접데이타입력!$E154="17",직접데이타입력!$K154," ")," ")</f>
        <v xml:space="preserve"> </v>
      </c>
      <c r="S149" s="103" t="str">
        <f>IF(직접데이타입력!$M154=2,IF(직접데이타입력!$E154="18",직접데이타입력!$K154," ")," ")</f>
        <v xml:space="preserve"> </v>
      </c>
      <c r="T149" s="103" t="str">
        <f>IF(직접데이타입력!$M154=2,IF(직접데이타입력!$E154="19",직접데이타입력!$K154," ")," ")</f>
        <v xml:space="preserve"> </v>
      </c>
    </row>
    <row r="150" spans="1:20" ht="11.25" customHeight="1">
      <c r="A150" s="103">
        <f t="shared" si="2"/>
        <v>149</v>
      </c>
      <c r="B150" s="103" t="str">
        <f>IF(직접데이타입력!$M155=2,IF(직접데이타입력!$E155="1",직접데이타입력!$K155," ")," ")</f>
        <v xml:space="preserve"> </v>
      </c>
      <c r="C150" s="103" t="str">
        <f>IF(직접데이타입력!$M155=2,IF(직접데이타입력!$E155="2",직접데이타입력!$K155," ")," ")</f>
        <v xml:space="preserve"> </v>
      </c>
      <c r="D150" s="103" t="str">
        <f>IF(직접데이타입력!$M155=2,IF(직접데이타입력!$E155="3",직접데이타입력!$K155," ")," ")</f>
        <v xml:space="preserve"> </v>
      </c>
      <c r="E150" s="103" t="str">
        <f>IF(직접데이타입력!$M155=2,IF(직접데이타입력!$E155="4",직접데이타입력!$K155," ")," ")</f>
        <v xml:space="preserve"> </v>
      </c>
      <c r="F150" s="103" t="str">
        <f>IF(직접데이타입력!$M155=2,IF(직접데이타입력!$E155="5",직접데이타입력!$K155," ")," ")</f>
        <v xml:space="preserve"> </v>
      </c>
      <c r="G150" s="103" t="str">
        <f>IF(직접데이타입력!$M155=2,IF(직접데이타입력!$E155="6",직접데이타입력!$K155," ")," ")</f>
        <v xml:space="preserve"> </v>
      </c>
      <c r="H150" s="103" t="str">
        <f>IF(직접데이타입력!$M155=2,IF(직접데이타입력!$E155="7",직접데이타입력!$K155," ")," ")</f>
        <v xml:space="preserve"> </v>
      </c>
      <c r="I150" s="103" t="str">
        <f>IF(직접데이타입력!$M155=2,IF(직접데이타입력!$E155="8",직접데이타입력!$K155," ")," ")</f>
        <v xml:space="preserve"> </v>
      </c>
      <c r="J150" s="103" t="str">
        <f>IF(직접데이타입력!$M155=2,IF(직접데이타입력!$E155="9",직접데이타입력!$K155," ")," ")</f>
        <v xml:space="preserve"> </v>
      </c>
      <c r="K150" s="103" t="str">
        <f>IF(직접데이타입력!$M155=2,IF(직접데이타입력!$E155="10",직접데이타입력!$K155," ")," ")</f>
        <v xml:space="preserve"> </v>
      </c>
      <c r="L150" s="103" t="str">
        <f>IF(직접데이타입력!$M155=2,IF(직접데이타입력!$E155="11",직접데이타입력!$K155," ")," ")</f>
        <v xml:space="preserve"> </v>
      </c>
      <c r="M150" s="103" t="str">
        <f>IF(직접데이타입력!$M155=2,IF(직접데이타입력!$E155="12",직접데이타입력!$K155," ")," ")</f>
        <v xml:space="preserve"> </v>
      </c>
      <c r="N150" s="103" t="str">
        <f>IF(직접데이타입력!$M155=2,IF(직접데이타입력!$E155="13",직접데이타입력!$K155," ")," ")</f>
        <v xml:space="preserve"> </v>
      </c>
      <c r="O150" s="103" t="str">
        <f>IF(직접데이타입력!$M155=2,IF(직접데이타입력!$E155="14",직접데이타입력!$K155," ")," ")</f>
        <v xml:space="preserve"> </v>
      </c>
      <c r="P150" s="103" t="str">
        <f>IF(직접데이타입력!$M155=2,IF(직접데이타입력!$E155="15",직접데이타입력!$K155," ")," ")</f>
        <v xml:space="preserve"> </v>
      </c>
      <c r="Q150" s="103" t="str">
        <f>IF(직접데이타입력!$M155=2,IF(직접데이타입력!$E155="16",직접데이타입력!$K155," ")," ")</f>
        <v xml:space="preserve"> </v>
      </c>
      <c r="R150" s="103" t="str">
        <f>IF(직접데이타입력!$M155=2,IF(직접데이타입력!$E155="17",직접데이타입력!$K155," ")," ")</f>
        <v xml:space="preserve"> </v>
      </c>
      <c r="S150" s="103" t="str">
        <f>IF(직접데이타입력!$M155=2,IF(직접데이타입력!$E155="18",직접데이타입력!$K155," ")," ")</f>
        <v xml:space="preserve"> </v>
      </c>
      <c r="T150" s="103" t="str">
        <f>IF(직접데이타입력!$M155=2,IF(직접데이타입력!$E155="19",직접데이타입력!$K155," ")," ")</f>
        <v xml:space="preserve"> </v>
      </c>
    </row>
    <row r="151" spans="1:20" ht="11.25" customHeight="1">
      <c r="A151" s="103">
        <f t="shared" si="2"/>
        <v>150</v>
      </c>
      <c r="B151" s="103" t="str">
        <f>IF(직접데이타입력!$M156=2,IF(직접데이타입력!$E156="1",직접데이타입력!$K156," ")," ")</f>
        <v xml:space="preserve"> </v>
      </c>
      <c r="C151" s="103" t="str">
        <f>IF(직접데이타입력!$M156=2,IF(직접데이타입력!$E156="2",직접데이타입력!$K156," ")," ")</f>
        <v xml:space="preserve"> </v>
      </c>
      <c r="D151" s="103" t="str">
        <f>IF(직접데이타입력!$M156=2,IF(직접데이타입력!$E156="3",직접데이타입력!$K156," ")," ")</f>
        <v xml:space="preserve"> </v>
      </c>
      <c r="E151" s="103" t="str">
        <f>IF(직접데이타입력!$M156=2,IF(직접데이타입력!$E156="4",직접데이타입력!$K156," ")," ")</f>
        <v xml:space="preserve"> </v>
      </c>
      <c r="F151" s="103" t="str">
        <f>IF(직접데이타입력!$M156=2,IF(직접데이타입력!$E156="5",직접데이타입력!$K156," ")," ")</f>
        <v xml:space="preserve"> </v>
      </c>
      <c r="G151" s="103" t="str">
        <f>IF(직접데이타입력!$M156=2,IF(직접데이타입력!$E156="6",직접데이타입력!$K156," ")," ")</f>
        <v xml:space="preserve"> </v>
      </c>
      <c r="H151" s="103" t="str">
        <f>IF(직접데이타입력!$M156=2,IF(직접데이타입력!$E156="7",직접데이타입력!$K156," ")," ")</f>
        <v xml:space="preserve"> </v>
      </c>
      <c r="I151" s="103" t="str">
        <f>IF(직접데이타입력!$M156=2,IF(직접데이타입력!$E156="8",직접데이타입력!$K156," ")," ")</f>
        <v xml:space="preserve"> </v>
      </c>
      <c r="J151" s="103" t="str">
        <f>IF(직접데이타입력!$M156=2,IF(직접데이타입력!$E156="9",직접데이타입력!$K156," ")," ")</f>
        <v xml:space="preserve"> </v>
      </c>
      <c r="K151" s="103" t="str">
        <f>IF(직접데이타입력!$M156=2,IF(직접데이타입력!$E156="10",직접데이타입력!$K156," ")," ")</f>
        <v xml:space="preserve"> </v>
      </c>
      <c r="L151" s="103" t="str">
        <f>IF(직접데이타입력!$M156=2,IF(직접데이타입력!$E156="11",직접데이타입력!$K156," ")," ")</f>
        <v xml:space="preserve"> </v>
      </c>
      <c r="M151" s="103" t="str">
        <f>IF(직접데이타입력!$M156=2,IF(직접데이타입력!$E156="12",직접데이타입력!$K156," ")," ")</f>
        <v xml:space="preserve"> </v>
      </c>
      <c r="N151" s="103" t="str">
        <f>IF(직접데이타입력!$M156=2,IF(직접데이타입력!$E156="13",직접데이타입력!$K156," ")," ")</f>
        <v xml:space="preserve"> </v>
      </c>
      <c r="O151" s="103" t="str">
        <f>IF(직접데이타입력!$M156=2,IF(직접데이타입력!$E156="14",직접데이타입력!$K156," ")," ")</f>
        <v xml:space="preserve"> </v>
      </c>
      <c r="P151" s="103" t="str">
        <f>IF(직접데이타입력!$M156=2,IF(직접데이타입력!$E156="15",직접데이타입력!$K156," ")," ")</f>
        <v xml:space="preserve"> </v>
      </c>
      <c r="Q151" s="103" t="str">
        <f>IF(직접데이타입력!$M156=2,IF(직접데이타입력!$E156="16",직접데이타입력!$K156," ")," ")</f>
        <v xml:space="preserve"> </v>
      </c>
      <c r="R151" s="103" t="str">
        <f>IF(직접데이타입력!$M156=2,IF(직접데이타입력!$E156="17",직접데이타입력!$K156," ")," ")</f>
        <v xml:space="preserve"> </v>
      </c>
      <c r="S151" s="103" t="str">
        <f>IF(직접데이타입력!$M156=2,IF(직접데이타입력!$E156="18",직접데이타입력!$K156," ")," ")</f>
        <v xml:space="preserve"> </v>
      </c>
      <c r="T151" s="103" t="str">
        <f>IF(직접데이타입력!$M156=2,IF(직접데이타입력!$E156="19",직접데이타입력!$K156," ")," ")</f>
        <v xml:space="preserve"> </v>
      </c>
    </row>
    <row r="152" spans="1:20" ht="11.25" customHeight="1">
      <c r="A152" s="103">
        <f t="shared" si="2"/>
        <v>151</v>
      </c>
      <c r="B152" s="103" t="str">
        <f>IF(직접데이타입력!$M157=2,IF(직접데이타입력!$E157="1",직접데이타입력!$K157," ")," ")</f>
        <v xml:space="preserve"> </v>
      </c>
      <c r="C152" s="103" t="str">
        <f>IF(직접데이타입력!$M157=2,IF(직접데이타입력!$E157="2",직접데이타입력!$K157," ")," ")</f>
        <v xml:space="preserve"> </v>
      </c>
      <c r="D152" s="103" t="str">
        <f>IF(직접데이타입력!$M157=2,IF(직접데이타입력!$E157="3",직접데이타입력!$K157," ")," ")</f>
        <v xml:space="preserve"> </v>
      </c>
      <c r="E152" s="103" t="str">
        <f>IF(직접데이타입력!$M157=2,IF(직접데이타입력!$E157="4",직접데이타입력!$K157," ")," ")</f>
        <v xml:space="preserve"> </v>
      </c>
      <c r="F152" s="103" t="str">
        <f>IF(직접데이타입력!$M157=2,IF(직접데이타입력!$E157="5",직접데이타입력!$K157," ")," ")</f>
        <v xml:space="preserve"> </v>
      </c>
      <c r="G152" s="103" t="str">
        <f>IF(직접데이타입력!$M157=2,IF(직접데이타입력!$E157="6",직접데이타입력!$K157," ")," ")</f>
        <v xml:space="preserve"> </v>
      </c>
      <c r="H152" s="103" t="str">
        <f>IF(직접데이타입력!$M157=2,IF(직접데이타입력!$E157="7",직접데이타입력!$K157," ")," ")</f>
        <v xml:space="preserve"> </v>
      </c>
      <c r="I152" s="103" t="str">
        <f>IF(직접데이타입력!$M157=2,IF(직접데이타입력!$E157="8",직접데이타입력!$K157," ")," ")</f>
        <v xml:space="preserve"> </v>
      </c>
      <c r="J152" s="103" t="str">
        <f>IF(직접데이타입력!$M157=2,IF(직접데이타입력!$E157="9",직접데이타입력!$K157," ")," ")</f>
        <v xml:space="preserve"> </v>
      </c>
      <c r="K152" s="103" t="str">
        <f>IF(직접데이타입력!$M157=2,IF(직접데이타입력!$E157="10",직접데이타입력!$K157," ")," ")</f>
        <v xml:space="preserve"> </v>
      </c>
      <c r="L152" s="103" t="str">
        <f>IF(직접데이타입력!$M157=2,IF(직접데이타입력!$E157="11",직접데이타입력!$K157," ")," ")</f>
        <v xml:space="preserve"> </v>
      </c>
      <c r="M152" s="103" t="str">
        <f>IF(직접데이타입력!$M157=2,IF(직접데이타입력!$E157="12",직접데이타입력!$K157," ")," ")</f>
        <v xml:space="preserve"> </v>
      </c>
      <c r="N152" s="103" t="str">
        <f>IF(직접데이타입력!$M157=2,IF(직접데이타입력!$E157="13",직접데이타입력!$K157," ")," ")</f>
        <v xml:space="preserve"> </v>
      </c>
      <c r="O152" s="103" t="str">
        <f>IF(직접데이타입력!$M157=2,IF(직접데이타입력!$E157="14",직접데이타입력!$K157," ")," ")</f>
        <v xml:space="preserve"> </v>
      </c>
      <c r="P152" s="103" t="str">
        <f>IF(직접데이타입력!$M157=2,IF(직접데이타입력!$E157="15",직접데이타입력!$K157," ")," ")</f>
        <v xml:space="preserve"> </v>
      </c>
      <c r="Q152" s="103" t="str">
        <f>IF(직접데이타입력!$M157=2,IF(직접데이타입력!$E157="16",직접데이타입력!$K157," ")," ")</f>
        <v xml:space="preserve"> </v>
      </c>
      <c r="R152" s="103" t="str">
        <f>IF(직접데이타입력!$M157=2,IF(직접데이타입력!$E157="17",직접데이타입력!$K157," ")," ")</f>
        <v xml:space="preserve"> </v>
      </c>
      <c r="S152" s="103" t="str">
        <f>IF(직접데이타입력!$M157=2,IF(직접데이타입력!$E157="18",직접데이타입력!$K157," ")," ")</f>
        <v xml:space="preserve"> </v>
      </c>
      <c r="T152" s="103" t="str">
        <f>IF(직접데이타입력!$M157=2,IF(직접데이타입력!$E157="19",직접데이타입력!$K157," ")," ")</f>
        <v xml:space="preserve"> </v>
      </c>
    </row>
    <row r="153" spans="1:20" ht="11.25" customHeight="1">
      <c r="A153" s="103">
        <f t="shared" si="2"/>
        <v>152</v>
      </c>
      <c r="B153" s="103" t="str">
        <f>IF(직접데이타입력!$M158=2,IF(직접데이타입력!$E158="1",직접데이타입력!$K158," ")," ")</f>
        <v xml:space="preserve"> </v>
      </c>
      <c r="C153" s="103" t="str">
        <f>IF(직접데이타입력!$M158=2,IF(직접데이타입력!$E158="2",직접데이타입력!$K158," ")," ")</f>
        <v xml:space="preserve"> </v>
      </c>
      <c r="D153" s="103" t="str">
        <f>IF(직접데이타입력!$M158=2,IF(직접데이타입력!$E158="3",직접데이타입력!$K158," ")," ")</f>
        <v xml:space="preserve"> </v>
      </c>
      <c r="E153" s="103" t="str">
        <f>IF(직접데이타입력!$M158=2,IF(직접데이타입력!$E158="4",직접데이타입력!$K158," ")," ")</f>
        <v xml:space="preserve"> </v>
      </c>
      <c r="F153" s="103" t="str">
        <f>IF(직접데이타입력!$M158=2,IF(직접데이타입력!$E158="5",직접데이타입력!$K158," ")," ")</f>
        <v xml:space="preserve"> </v>
      </c>
      <c r="G153" s="103" t="str">
        <f>IF(직접데이타입력!$M158=2,IF(직접데이타입력!$E158="6",직접데이타입력!$K158," ")," ")</f>
        <v xml:space="preserve"> </v>
      </c>
      <c r="H153" s="103" t="str">
        <f>IF(직접데이타입력!$M158=2,IF(직접데이타입력!$E158="7",직접데이타입력!$K158," ")," ")</f>
        <v xml:space="preserve"> </v>
      </c>
      <c r="I153" s="103" t="str">
        <f>IF(직접데이타입력!$M158=2,IF(직접데이타입력!$E158="8",직접데이타입력!$K158," ")," ")</f>
        <v xml:space="preserve"> </v>
      </c>
      <c r="J153" s="103" t="str">
        <f>IF(직접데이타입력!$M158=2,IF(직접데이타입력!$E158="9",직접데이타입력!$K158," ")," ")</f>
        <v xml:space="preserve"> </v>
      </c>
      <c r="K153" s="103" t="str">
        <f>IF(직접데이타입력!$M158=2,IF(직접데이타입력!$E158="10",직접데이타입력!$K158," ")," ")</f>
        <v xml:space="preserve"> </v>
      </c>
      <c r="L153" s="103" t="str">
        <f>IF(직접데이타입력!$M158=2,IF(직접데이타입력!$E158="11",직접데이타입력!$K158," ")," ")</f>
        <v xml:space="preserve"> </v>
      </c>
      <c r="M153" s="103" t="str">
        <f>IF(직접데이타입력!$M158=2,IF(직접데이타입력!$E158="12",직접데이타입력!$K158," ")," ")</f>
        <v xml:space="preserve"> </v>
      </c>
      <c r="N153" s="103" t="str">
        <f>IF(직접데이타입력!$M158=2,IF(직접데이타입력!$E158="13",직접데이타입력!$K158," ")," ")</f>
        <v xml:space="preserve"> </v>
      </c>
      <c r="O153" s="103" t="str">
        <f>IF(직접데이타입력!$M158=2,IF(직접데이타입력!$E158="14",직접데이타입력!$K158," ")," ")</f>
        <v xml:space="preserve"> </v>
      </c>
      <c r="P153" s="103" t="str">
        <f>IF(직접데이타입력!$M158=2,IF(직접데이타입력!$E158="15",직접데이타입력!$K158," ")," ")</f>
        <v xml:space="preserve"> </v>
      </c>
      <c r="Q153" s="103" t="str">
        <f>IF(직접데이타입력!$M158=2,IF(직접데이타입력!$E158="16",직접데이타입력!$K158," ")," ")</f>
        <v xml:space="preserve"> </v>
      </c>
      <c r="R153" s="103" t="str">
        <f>IF(직접데이타입력!$M158=2,IF(직접데이타입력!$E158="17",직접데이타입력!$K158," ")," ")</f>
        <v xml:space="preserve"> </v>
      </c>
      <c r="S153" s="103" t="str">
        <f>IF(직접데이타입력!$M158=2,IF(직접데이타입력!$E158="18",직접데이타입력!$K158," ")," ")</f>
        <v xml:space="preserve"> </v>
      </c>
      <c r="T153" s="103" t="str">
        <f>IF(직접데이타입력!$M158=2,IF(직접데이타입력!$E158="19",직접데이타입력!$K158," ")," ")</f>
        <v xml:space="preserve"> </v>
      </c>
    </row>
    <row r="154" spans="1:20" ht="11.25" customHeight="1">
      <c r="A154" s="103">
        <f t="shared" si="2"/>
        <v>153</v>
      </c>
      <c r="B154" s="103" t="str">
        <f>IF(직접데이타입력!$M159=2,IF(직접데이타입력!$E159="1",직접데이타입력!$K159," ")," ")</f>
        <v xml:space="preserve"> </v>
      </c>
      <c r="C154" s="103" t="str">
        <f>IF(직접데이타입력!$M159=2,IF(직접데이타입력!$E159="2",직접데이타입력!$K159," ")," ")</f>
        <v xml:space="preserve"> </v>
      </c>
      <c r="D154" s="103" t="str">
        <f>IF(직접데이타입력!$M159=2,IF(직접데이타입력!$E159="3",직접데이타입력!$K159," ")," ")</f>
        <v xml:space="preserve"> </v>
      </c>
      <c r="E154" s="103" t="str">
        <f>IF(직접데이타입력!$M159=2,IF(직접데이타입력!$E159="4",직접데이타입력!$K159," ")," ")</f>
        <v xml:space="preserve"> </v>
      </c>
      <c r="F154" s="103" t="str">
        <f>IF(직접데이타입력!$M159=2,IF(직접데이타입력!$E159="5",직접데이타입력!$K159," ")," ")</f>
        <v xml:space="preserve"> </v>
      </c>
      <c r="G154" s="103" t="str">
        <f>IF(직접데이타입력!$M159=2,IF(직접데이타입력!$E159="6",직접데이타입력!$K159," ")," ")</f>
        <v xml:space="preserve"> </v>
      </c>
      <c r="H154" s="103" t="str">
        <f>IF(직접데이타입력!$M159=2,IF(직접데이타입력!$E159="7",직접데이타입력!$K159," ")," ")</f>
        <v xml:space="preserve"> </v>
      </c>
      <c r="I154" s="103" t="str">
        <f>IF(직접데이타입력!$M159=2,IF(직접데이타입력!$E159="8",직접데이타입력!$K159," ")," ")</f>
        <v xml:space="preserve"> </v>
      </c>
      <c r="J154" s="103" t="str">
        <f>IF(직접데이타입력!$M159=2,IF(직접데이타입력!$E159="9",직접데이타입력!$K159," ")," ")</f>
        <v xml:space="preserve"> </v>
      </c>
      <c r="K154" s="103" t="str">
        <f>IF(직접데이타입력!$M159=2,IF(직접데이타입력!$E159="10",직접데이타입력!$K159," ")," ")</f>
        <v xml:space="preserve"> </v>
      </c>
      <c r="L154" s="103" t="str">
        <f>IF(직접데이타입력!$M159=2,IF(직접데이타입력!$E159="11",직접데이타입력!$K159," ")," ")</f>
        <v xml:space="preserve"> </v>
      </c>
      <c r="M154" s="103" t="str">
        <f>IF(직접데이타입력!$M159=2,IF(직접데이타입력!$E159="12",직접데이타입력!$K159," ")," ")</f>
        <v xml:space="preserve"> </v>
      </c>
      <c r="N154" s="103" t="str">
        <f>IF(직접데이타입력!$M159=2,IF(직접데이타입력!$E159="13",직접데이타입력!$K159," ")," ")</f>
        <v xml:space="preserve"> </v>
      </c>
      <c r="O154" s="103" t="str">
        <f>IF(직접데이타입력!$M159=2,IF(직접데이타입력!$E159="14",직접데이타입력!$K159," ")," ")</f>
        <v xml:space="preserve"> </v>
      </c>
      <c r="P154" s="103" t="str">
        <f>IF(직접데이타입력!$M159=2,IF(직접데이타입력!$E159="15",직접데이타입력!$K159," ")," ")</f>
        <v xml:space="preserve"> </v>
      </c>
      <c r="Q154" s="103" t="str">
        <f>IF(직접데이타입력!$M159=2,IF(직접데이타입력!$E159="16",직접데이타입력!$K159," ")," ")</f>
        <v xml:space="preserve"> </v>
      </c>
      <c r="R154" s="103" t="str">
        <f>IF(직접데이타입력!$M159=2,IF(직접데이타입력!$E159="17",직접데이타입력!$K159," ")," ")</f>
        <v xml:space="preserve"> </v>
      </c>
      <c r="S154" s="103" t="str">
        <f>IF(직접데이타입력!$M159=2,IF(직접데이타입력!$E159="18",직접데이타입력!$K159," ")," ")</f>
        <v xml:space="preserve"> </v>
      </c>
      <c r="T154" s="103" t="str">
        <f>IF(직접데이타입력!$M159=2,IF(직접데이타입력!$E159="19",직접데이타입력!$K159," ")," ")</f>
        <v xml:space="preserve"> </v>
      </c>
    </row>
    <row r="155" spans="1:20" ht="11.25" customHeight="1">
      <c r="A155" s="103">
        <f t="shared" si="2"/>
        <v>154</v>
      </c>
      <c r="B155" s="103" t="str">
        <f>IF(직접데이타입력!$M160=2,IF(직접데이타입력!$E160="1",직접데이타입력!$K160," ")," ")</f>
        <v xml:space="preserve"> </v>
      </c>
      <c r="C155" s="103" t="str">
        <f>IF(직접데이타입력!$M160=2,IF(직접데이타입력!$E160="2",직접데이타입력!$K160," ")," ")</f>
        <v xml:space="preserve"> </v>
      </c>
      <c r="D155" s="103" t="str">
        <f>IF(직접데이타입력!$M160=2,IF(직접데이타입력!$E160="3",직접데이타입력!$K160," ")," ")</f>
        <v xml:space="preserve"> </v>
      </c>
      <c r="E155" s="103" t="str">
        <f>IF(직접데이타입력!$M160=2,IF(직접데이타입력!$E160="4",직접데이타입력!$K160," ")," ")</f>
        <v xml:space="preserve"> </v>
      </c>
      <c r="F155" s="103" t="str">
        <f>IF(직접데이타입력!$M160=2,IF(직접데이타입력!$E160="5",직접데이타입력!$K160," ")," ")</f>
        <v xml:space="preserve"> </v>
      </c>
      <c r="G155" s="103" t="str">
        <f>IF(직접데이타입력!$M160=2,IF(직접데이타입력!$E160="6",직접데이타입력!$K160," ")," ")</f>
        <v xml:space="preserve"> </v>
      </c>
      <c r="H155" s="103" t="str">
        <f>IF(직접데이타입력!$M160=2,IF(직접데이타입력!$E160="7",직접데이타입력!$K160," ")," ")</f>
        <v xml:space="preserve"> </v>
      </c>
      <c r="I155" s="103" t="str">
        <f>IF(직접데이타입력!$M160=2,IF(직접데이타입력!$E160="8",직접데이타입력!$K160," ")," ")</f>
        <v xml:space="preserve"> </v>
      </c>
      <c r="J155" s="103" t="str">
        <f>IF(직접데이타입력!$M160=2,IF(직접데이타입력!$E160="9",직접데이타입력!$K160," ")," ")</f>
        <v xml:space="preserve"> </v>
      </c>
      <c r="K155" s="103" t="str">
        <f>IF(직접데이타입력!$M160=2,IF(직접데이타입력!$E160="10",직접데이타입력!$K160," ")," ")</f>
        <v xml:space="preserve"> </v>
      </c>
      <c r="L155" s="103" t="str">
        <f>IF(직접데이타입력!$M160=2,IF(직접데이타입력!$E160="11",직접데이타입력!$K160," ")," ")</f>
        <v xml:space="preserve"> </v>
      </c>
      <c r="M155" s="103" t="str">
        <f>IF(직접데이타입력!$M160=2,IF(직접데이타입력!$E160="12",직접데이타입력!$K160," ")," ")</f>
        <v xml:space="preserve"> </v>
      </c>
      <c r="N155" s="103" t="str">
        <f>IF(직접데이타입력!$M160=2,IF(직접데이타입력!$E160="13",직접데이타입력!$K160," ")," ")</f>
        <v xml:space="preserve"> </v>
      </c>
      <c r="O155" s="103" t="str">
        <f>IF(직접데이타입력!$M160=2,IF(직접데이타입력!$E160="14",직접데이타입력!$K160," ")," ")</f>
        <v xml:space="preserve"> </v>
      </c>
      <c r="P155" s="103" t="str">
        <f>IF(직접데이타입력!$M160=2,IF(직접데이타입력!$E160="15",직접데이타입력!$K160," ")," ")</f>
        <v xml:space="preserve"> </v>
      </c>
      <c r="Q155" s="103" t="str">
        <f>IF(직접데이타입력!$M160=2,IF(직접데이타입력!$E160="16",직접데이타입력!$K160," ")," ")</f>
        <v xml:space="preserve"> </v>
      </c>
      <c r="R155" s="103" t="str">
        <f>IF(직접데이타입력!$M160=2,IF(직접데이타입력!$E160="17",직접데이타입력!$K160," ")," ")</f>
        <v xml:space="preserve"> </v>
      </c>
      <c r="S155" s="103" t="str">
        <f>IF(직접데이타입력!$M160=2,IF(직접데이타입력!$E160="18",직접데이타입력!$K160," ")," ")</f>
        <v xml:space="preserve"> </v>
      </c>
      <c r="T155" s="103" t="str">
        <f>IF(직접데이타입력!$M160=2,IF(직접데이타입력!$E160="19",직접데이타입력!$K160," ")," ")</f>
        <v xml:space="preserve"> </v>
      </c>
    </row>
    <row r="156" spans="1:20" ht="11.25" customHeight="1">
      <c r="A156" s="103">
        <f t="shared" si="2"/>
        <v>155</v>
      </c>
      <c r="B156" s="103" t="str">
        <f>IF(직접데이타입력!$M161=2,IF(직접데이타입력!$E161="1",직접데이타입력!$K161," ")," ")</f>
        <v xml:space="preserve"> </v>
      </c>
      <c r="C156" s="103" t="str">
        <f>IF(직접데이타입력!$M161=2,IF(직접데이타입력!$E161="2",직접데이타입력!$K161," ")," ")</f>
        <v xml:space="preserve"> </v>
      </c>
      <c r="D156" s="103" t="str">
        <f>IF(직접데이타입력!$M161=2,IF(직접데이타입력!$E161="3",직접데이타입력!$K161," ")," ")</f>
        <v xml:space="preserve"> </v>
      </c>
      <c r="E156" s="103" t="str">
        <f>IF(직접데이타입력!$M161=2,IF(직접데이타입력!$E161="4",직접데이타입력!$K161," ")," ")</f>
        <v xml:space="preserve"> </v>
      </c>
      <c r="F156" s="103" t="str">
        <f>IF(직접데이타입력!$M161=2,IF(직접데이타입력!$E161="5",직접데이타입력!$K161," ")," ")</f>
        <v xml:space="preserve"> </v>
      </c>
      <c r="G156" s="103" t="str">
        <f>IF(직접데이타입력!$M161=2,IF(직접데이타입력!$E161="6",직접데이타입력!$K161," ")," ")</f>
        <v xml:space="preserve"> </v>
      </c>
      <c r="H156" s="103" t="str">
        <f>IF(직접데이타입력!$M161=2,IF(직접데이타입력!$E161="7",직접데이타입력!$K161," ")," ")</f>
        <v xml:space="preserve"> </v>
      </c>
      <c r="I156" s="103" t="str">
        <f>IF(직접데이타입력!$M161=2,IF(직접데이타입력!$E161="8",직접데이타입력!$K161," ")," ")</f>
        <v xml:space="preserve"> </v>
      </c>
      <c r="J156" s="103" t="str">
        <f>IF(직접데이타입력!$M161=2,IF(직접데이타입력!$E161="9",직접데이타입력!$K161," ")," ")</f>
        <v xml:space="preserve"> </v>
      </c>
      <c r="K156" s="103" t="str">
        <f>IF(직접데이타입력!$M161=2,IF(직접데이타입력!$E161="10",직접데이타입력!$K161," ")," ")</f>
        <v xml:space="preserve"> </v>
      </c>
      <c r="L156" s="103" t="str">
        <f>IF(직접데이타입력!$M161=2,IF(직접데이타입력!$E161="11",직접데이타입력!$K161," ")," ")</f>
        <v xml:space="preserve"> </v>
      </c>
      <c r="M156" s="103" t="str">
        <f>IF(직접데이타입력!$M161=2,IF(직접데이타입력!$E161="12",직접데이타입력!$K161," ")," ")</f>
        <v xml:space="preserve"> </v>
      </c>
      <c r="N156" s="103" t="str">
        <f>IF(직접데이타입력!$M161=2,IF(직접데이타입력!$E161="13",직접데이타입력!$K161," ")," ")</f>
        <v xml:space="preserve"> </v>
      </c>
      <c r="O156" s="103" t="str">
        <f>IF(직접데이타입력!$M161=2,IF(직접데이타입력!$E161="14",직접데이타입력!$K161," ")," ")</f>
        <v xml:space="preserve"> </v>
      </c>
      <c r="P156" s="103" t="str">
        <f>IF(직접데이타입력!$M161=2,IF(직접데이타입력!$E161="15",직접데이타입력!$K161," ")," ")</f>
        <v xml:space="preserve"> </v>
      </c>
      <c r="Q156" s="103" t="str">
        <f>IF(직접데이타입력!$M161=2,IF(직접데이타입력!$E161="16",직접데이타입력!$K161," ")," ")</f>
        <v xml:space="preserve"> </v>
      </c>
      <c r="R156" s="103" t="str">
        <f>IF(직접데이타입력!$M161=2,IF(직접데이타입력!$E161="17",직접데이타입력!$K161," ")," ")</f>
        <v xml:space="preserve"> </v>
      </c>
      <c r="S156" s="103" t="str">
        <f>IF(직접데이타입력!$M161=2,IF(직접데이타입력!$E161="18",직접데이타입력!$K161," ")," ")</f>
        <v xml:space="preserve"> </v>
      </c>
      <c r="T156" s="103" t="str">
        <f>IF(직접데이타입력!$M161=2,IF(직접데이타입력!$E161="19",직접데이타입력!$K161," ")," ")</f>
        <v xml:space="preserve"> </v>
      </c>
    </row>
    <row r="157" spans="1:20" ht="11.25" customHeight="1">
      <c r="A157" s="103">
        <f t="shared" si="2"/>
        <v>156</v>
      </c>
      <c r="B157" s="103" t="str">
        <f>IF(직접데이타입력!$M162=2,IF(직접데이타입력!$E162="1",직접데이타입력!$K162," ")," ")</f>
        <v xml:space="preserve"> </v>
      </c>
      <c r="C157" s="103" t="str">
        <f>IF(직접데이타입력!$M162=2,IF(직접데이타입력!$E162="2",직접데이타입력!$K162," ")," ")</f>
        <v xml:space="preserve"> </v>
      </c>
      <c r="D157" s="103" t="str">
        <f>IF(직접데이타입력!$M162=2,IF(직접데이타입력!$E162="3",직접데이타입력!$K162," ")," ")</f>
        <v xml:space="preserve"> </v>
      </c>
      <c r="E157" s="103" t="str">
        <f>IF(직접데이타입력!$M162=2,IF(직접데이타입력!$E162="4",직접데이타입력!$K162," ")," ")</f>
        <v xml:space="preserve"> </v>
      </c>
      <c r="F157" s="103" t="str">
        <f>IF(직접데이타입력!$M162=2,IF(직접데이타입력!$E162="5",직접데이타입력!$K162," ")," ")</f>
        <v xml:space="preserve"> </v>
      </c>
      <c r="G157" s="103" t="str">
        <f>IF(직접데이타입력!$M162=2,IF(직접데이타입력!$E162="6",직접데이타입력!$K162," ")," ")</f>
        <v xml:space="preserve"> </v>
      </c>
      <c r="H157" s="103" t="str">
        <f>IF(직접데이타입력!$M162=2,IF(직접데이타입력!$E162="7",직접데이타입력!$K162," ")," ")</f>
        <v xml:space="preserve"> </v>
      </c>
      <c r="I157" s="103" t="str">
        <f>IF(직접데이타입력!$M162=2,IF(직접데이타입력!$E162="8",직접데이타입력!$K162," ")," ")</f>
        <v xml:space="preserve"> </v>
      </c>
      <c r="J157" s="103" t="str">
        <f>IF(직접데이타입력!$M162=2,IF(직접데이타입력!$E162="9",직접데이타입력!$K162," ")," ")</f>
        <v xml:space="preserve"> </v>
      </c>
      <c r="K157" s="103" t="str">
        <f>IF(직접데이타입력!$M162=2,IF(직접데이타입력!$E162="10",직접데이타입력!$K162," ")," ")</f>
        <v xml:space="preserve"> </v>
      </c>
      <c r="L157" s="103" t="str">
        <f>IF(직접데이타입력!$M162=2,IF(직접데이타입력!$E162="11",직접데이타입력!$K162," ")," ")</f>
        <v xml:space="preserve"> </v>
      </c>
      <c r="M157" s="103" t="str">
        <f>IF(직접데이타입력!$M162=2,IF(직접데이타입력!$E162="12",직접데이타입력!$K162," ")," ")</f>
        <v xml:space="preserve"> </v>
      </c>
      <c r="N157" s="103" t="str">
        <f>IF(직접데이타입력!$M162=2,IF(직접데이타입력!$E162="13",직접데이타입력!$K162," ")," ")</f>
        <v xml:space="preserve"> </v>
      </c>
      <c r="O157" s="103" t="str">
        <f>IF(직접데이타입력!$M162=2,IF(직접데이타입력!$E162="14",직접데이타입력!$K162," ")," ")</f>
        <v xml:space="preserve"> </v>
      </c>
      <c r="P157" s="103" t="str">
        <f>IF(직접데이타입력!$M162=2,IF(직접데이타입력!$E162="15",직접데이타입력!$K162," ")," ")</f>
        <v xml:space="preserve"> </v>
      </c>
      <c r="Q157" s="103" t="str">
        <f>IF(직접데이타입력!$M162=2,IF(직접데이타입력!$E162="16",직접데이타입력!$K162," ")," ")</f>
        <v xml:space="preserve"> </v>
      </c>
      <c r="R157" s="103" t="str">
        <f>IF(직접데이타입력!$M162=2,IF(직접데이타입력!$E162="17",직접데이타입력!$K162," ")," ")</f>
        <v xml:space="preserve"> </v>
      </c>
      <c r="S157" s="103" t="str">
        <f>IF(직접데이타입력!$M162=2,IF(직접데이타입력!$E162="18",직접데이타입력!$K162," ")," ")</f>
        <v xml:space="preserve"> </v>
      </c>
      <c r="T157" s="103" t="str">
        <f>IF(직접데이타입력!$M162=2,IF(직접데이타입력!$E162="19",직접데이타입력!$K162," ")," ")</f>
        <v xml:space="preserve"> </v>
      </c>
    </row>
    <row r="158" spans="1:20" ht="11.25" customHeight="1">
      <c r="A158" s="103">
        <f t="shared" si="2"/>
        <v>157</v>
      </c>
      <c r="B158" s="103" t="str">
        <f>IF(직접데이타입력!$M163=2,IF(직접데이타입력!$E163="1",직접데이타입력!$K163," ")," ")</f>
        <v xml:space="preserve"> </v>
      </c>
      <c r="C158" s="103" t="str">
        <f>IF(직접데이타입력!$M163=2,IF(직접데이타입력!$E163="2",직접데이타입력!$K163," ")," ")</f>
        <v xml:space="preserve"> </v>
      </c>
      <c r="D158" s="103" t="str">
        <f>IF(직접데이타입력!$M163=2,IF(직접데이타입력!$E163="3",직접데이타입력!$K163," ")," ")</f>
        <v xml:space="preserve"> </v>
      </c>
      <c r="E158" s="103" t="str">
        <f>IF(직접데이타입력!$M163=2,IF(직접데이타입력!$E163="4",직접데이타입력!$K163," ")," ")</f>
        <v xml:space="preserve"> </v>
      </c>
      <c r="F158" s="103" t="str">
        <f>IF(직접데이타입력!$M163=2,IF(직접데이타입력!$E163="5",직접데이타입력!$K163," ")," ")</f>
        <v xml:space="preserve"> </v>
      </c>
      <c r="G158" s="103" t="str">
        <f>IF(직접데이타입력!$M163=2,IF(직접데이타입력!$E163="6",직접데이타입력!$K163," ")," ")</f>
        <v xml:space="preserve"> </v>
      </c>
      <c r="H158" s="103" t="str">
        <f>IF(직접데이타입력!$M163=2,IF(직접데이타입력!$E163="7",직접데이타입력!$K163," ")," ")</f>
        <v xml:space="preserve"> </v>
      </c>
      <c r="I158" s="103" t="str">
        <f>IF(직접데이타입력!$M163=2,IF(직접데이타입력!$E163="8",직접데이타입력!$K163," ")," ")</f>
        <v xml:space="preserve"> </v>
      </c>
      <c r="J158" s="103" t="str">
        <f>IF(직접데이타입력!$M163=2,IF(직접데이타입력!$E163="9",직접데이타입력!$K163," ")," ")</f>
        <v xml:space="preserve"> </v>
      </c>
      <c r="K158" s="103" t="str">
        <f>IF(직접데이타입력!$M163=2,IF(직접데이타입력!$E163="10",직접데이타입력!$K163," ")," ")</f>
        <v xml:space="preserve"> </v>
      </c>
      <c r="L158" s="103" t="str">
        <f>IF(직접데이타입력!$M163=2,IF(직접데이타입력!$E163="11",직접데이타입력!$K163," ")," ")</f>
        <v xml:space="preserve"> </v>
      </c>
      <c r="M158" s="103" t="str">
        <f>IF(직접데이타입력!$M163=2,IF(직접데이타입력!$E163="12",직접데이타입력!$K163," ")," ")</f>
        <v xml:space="preserve"> </v>
      </c>
      <c r="N158" s="103" t="str">
        <f>IF(직접데이타입력!$M163=2,IF(직접데이타입력!$E163="13",직접데이타입력!$K163," ")," ")</f>
        <v xml:space="preserve"> </v>
      </c>
      <c r="O158" s="103" t="str">
        <f>IF(직접데이타입력!$M163=2,IF(직접데이타입력!$E163="14",직접데이타입력!$K163," ")," ")</f>
        <v xml:space="preserve"> </v>
      </c>
      <c r="P158" s="103" t="str">
        <f>IF(직접데이타입력!$M163=2,IF(직접데이타입력!$E163="15",직접데이타입력!$K163," ")," ")</f>
        <v xml:space="preserve"> </v>
      </c>
      <c r="Q158" s="103" t="str">
        <f>IF(직접데이타입력!$M163=2,IF(직접데이타입력!$E163="16",직접데이타입력!$K163," ")," ")</f>
        <v xml:space="preserve"> </v>
      </c>
      <c r="R158" s="103" t="str">
        <f>IF(직접데이타입력!$M163=2,IF(직접데이타입력!$E163="17",직접데이타입력!$K163," ")," ")</f>
        <v xml:space="preserve"> </v>
      </c>
      <c r="S158" s="103" t="str">
        <f>IF(직접데이타입력!$M163=2,IF(직접데이타입력!$E163="18",직접데이타입력!$K163," ")," ")</f>
        <v xml:space="preserve"> </v>
      </c>
      <c r="T158" s="103" t="str">
        <f>IF(직접데이타입력!$M163=2,IF(직접데이타입력!$E163="19",직접데이타입력!$K163," ")," ")</f>
        <v xml:space="preserve"> </v>
      </c>
    </row>
    <row r="159" spans="1:20" ht="11.25" customHeight="1">
      <c r="A159" s="103">
        <f t="shared" si="2"/>
        <v>158</v>
      </c>
      <c r="B159" s="103" t="str">
        <f>IF(직접데이타입력!$M164=2,IF(직접데이타입력!$E164="1",직접데이타입력!$K164," ")," ")</f>
        <v xml:space="preserve"> </v>
      </c>
      <c r="C159" s="103" t="str">
        <f>IF(직접데이타입력!$M164=2,IF(직접데이타입력!$E164="2",직접데이타입력!$K164," ")," ")</f>
        <v xml:space="preserve"> </v>
      </c>
      <c r="D159" s="103" t="str">
        <f>IF(직접데이타입력!$M164=2,IF(직접데이타입력!$E164="3",직접데이타입력!$K164," ")," ")</f>
        <v xml:space="preserve"> </v>
      </c>
      <c r="E159" s="103" t="str">
        <f>IF(직접데이타입력!$M164=2,IF(직접데이타입력!$E164="4",직접데이타입력!$K164," ")," ")</f>
        <v xml:space="preserve"> </v>
      </c>
      <c r="F159" s="103" t="str">
        <f>IF(직접데이타입력!$M164=2,IF(직접데이타입력!$E164="5",직접데이타입력!$K164," ")," ")</f>
        <v xml:space="preserve"> </v>
      </c>
      <c r="G159" s="103" t="str">
        <f>IF(직접데이타입력!$M164=2,IF(직접데이타입력!$E164="6",직접데이타입력!$K164," ")," ")</f>
        <v xml:space="preserve"> </v>
      </c>
      <c r="H159" s="103" t="str">
        <f>IF(직접데이타입력!$M164=2,IF(직접데이타입력!$E164="7",직접데이타입력!$K164," ")," ")</f>
        <v xml:space="preserve"> </v>
      </c>
      <c r="I159" s="103" t="str">
        <f>IF(직접데이타입력!$M164=2,IF(직접데이타입력!$E164="8",직접데이타입력!$K164," ")," ")</f>
        <v xml:space="preserve"> </v>
      </c>
      <c r="J159" s="103" t="str">
        <f>IF(직접데이타입력!$M164=2,IF(직접데이타입력!$E164="9",직접데이타입력!$K164," ")," ")</f>
        <v xml:space="preserve"> </v>
      </c>
      <c r="K159" s="103" t="str">
        <f>IF(직접데이타입력!$M164=2,IF(직접데이타입력!$E164="10",직접데이타입력!$K164," ")," ")</f>
        <v xml:space="preserve"> </v>
      </c>
      <c r="L159" s="103" t="str">
        <f>IF(직접데이타입력!$M164=2,IF(직접데이타입력!$E164="11",직접데이타입력!$K164," ")," ")</f>
        <v xml:space="preserve"> </v>
      </c>
      <c r="M159" s="103" t="str">
        <f>IF(직접데이타입력!$M164=2,IF(직접데이타입력!$E164="12",직접데이타입력!$K164," ")," ")</f>
        <v xml:space="preserve"> </v>
      </c>
      <c r="N159" s="103" t="str">
        <f>IF(직접데이타입력!$M164=2,IF(직접데이타입력!$E164="13",직접데이타입력!$K164," ")," ")</f>
        <v xml:space="preserve"> </v>
      </c>
      <c r="O159" s="103" t="str">
        <f>IF(직접데이타입력!$M164=2,IF(직접데이타입력!$E164="14",직접데이타입력!$K164," ")," ")</f>
        <v xml:space="preserve"> </v>
      </c>
      <c r="P159" s="103" t="str">
        <f>IF(직접데이타입력!$M164=2,IF(직접데이타입력!$E164="15",직접데이타입력!$K164," ")," ")</f>
        <v xml:space="preserve"> </v>
      </c>
      <c r="Q159" s="103" t="str">
        <f>IF(직접데이타입력!$M164=2,IF(직접데이타입력!$E164="16",직접데이타입력!$K164," ")," ")</f>
        <v xml:space="preserve"> </v>
      </c>
      <c r="R159" s="103" t="str">
        <f>IF(직접데이타입력!$M164=2,IF(직접데이타입력!$E164="17",직접데이타입력!$K164," ")," ")</f>
        <v xml:space="preserve"> </v>
      </c>
      <c r="S159" s="103" t="str">
        <f>IF(직접데이타입력!$M164=2,IF(직접데이타입력!$E164="18",직접데이타입력!$K164," ")," ")</f>
        <v xml:space="preserve"> </v>
      </c>
      <c r="T159" s="103" t="str">
        <f>IF(직접데이타입력!$M164=2,IF(직접데이타입력!$E164="19",직접데이타입력!$K164," ")," ")</f>
        <v xml:space="preserve"> </v>
      </c>
    </row>
    <row r="160" spans="1:20" ht="11.25" customHeight="1">
      <c r="A160" s="103">
        <f t="shared" si="2"/>
        <v>159</v>
      </c>
      <c r="B160" s="103" t="str">
        <f>IF(직접데이타입력!$M165=2,IF(직접데이타입력!$E165="1",직접데이타입력!$K165," ")," ")</f>
        <v xml:space="preserve"> </v>
      </c>
      <c r="C160" s="103" t="str">
        <f>IF(직접데이타입력!$M165=2,IF(직접데이타입력!$E165="2",직접데이타입력!$K165," ")," ")</f>
        <v xml:space="preserve"> </v>
      </c>
      <c r="D160" s="103" t="str">
        <f>IF(직접데이타입력!$M165=2,IF(직접데이타입력!$E165="3",직접데이타입력!$K165," ")," ")</f>
        <v xml:space="preserve"> </v>
      </c>
      <c r="E160" s="103" t="str">
        <f>IF(직접데이타입력!$M165=2,IF(직접데이타입력!$E165="4",직접데이타입력!$K165," ")," ")</f>
        <v xml:space="preserve"> </v>
      </c>
      <c r="F160" s="103" t="str">
        <f>IF(직접데이타입력!$M165=2,IF(직접데이타입력!$E165="5",직접데이타입력!$K165," ")," ")</f>
        <v xml:space="preserve"> </v>
      </c>
      <c r="G160" s="103" t="str">
        <f>IF(직접데이타입력!$M165=2,IF(직접데이타입력!$E165="6",직접데이타입력!$K165," ")," ")</f>
        <v xml:space="preserve"> </v>
      </c>
      <c r="H160" s="103" t="str">
        <f>IF(직접데이타입력!$M165=2,IF(직접데이타입력!$E165="7",직접데이타입력!$K165," ")," ")</f>
        <v xml:space="preserve"> </v>
      </c>
      <c r="I160" s="103" t="str">
        <f>IF(직접데이타입력!$M165=2,IF(직접데이타입력!$E165="8",직접데이타입력!$K165," ")," ")</f>
        <v xml:space="preserve"> </v>
      </c>
      <c r="J160" s="103" t="str">
        <f>IF(직접데이타입력!$M165=2,IF(직접데이타입력!$E165="9",직접데이타입력!$K165," ")," ")</f>
        <v xml:space="preserve"> </v>
      </c>
      <c r="K160" s="103" t="str">
        <f>IF(직접데이타입력!$M165=2,IF(직접데이타입력!$E165="10",직접데이타입력!$K165," ")," ")</f>
        <v xml:space="preserve"> </v>
      </c>
      <c r="L160" s="103" t="str">
        <f>IF(직접데이타입력!$M165=2,IF(직접데이타입력!$E165="11",직접데이타입력!$K165," ")," ")</f>
        <v xml:space="preserve"> </v>
      </c>
      <c r="M160" s="103" t="str">
        <f>IF(직접데이타입력!$M165=2,IF(직접데이타입력!$E165="12",직접데이타입력!$K165," ")," ")</f>
        <v xml:space="preserve"> </v>
      </c>
      <c r="N160" s="103" t="str">
        <f>IF(직접데이타입력!$M165=2,IF(직접데이타입력!$E165="13",직접데이타입력!$K165," ")," ")</f>
        <v xml:space="preserve"> </v>
      </c>
      <c r="O160" s="103" t="str">
        <f>IF(직접데이타입력!$M165=2,IF(직접데이타입력!$E165="14",직접데이타입력!$K165," ")," ")</f>
        <v xml:space="preserve"> </v>
      </c>
      <c r="P160" s="103" t="str">
        <f>IF(직접데이타입력!$M165=2,IF(직접데이타입력!$E165="15",직접데이타입력!$K165," ")," ")</f>
        <v xml:space="preserve"> </v>
      </c>
      <c r="Q160" s="103" t="str">
        <f>IF(직접데이타입력!$M165=2,IF(직접데이타입력!$E165="16",직접데이타입력!$K165," ")," ")</f>
        <v xml:space="preserve"> </v>
      </c>
      <c r="R160" s="103" t="str">
        <f>IF(직접데이타입력!$M165=2,IF(직접데이타입력!$E165="17",직접데이타입력!$K165," ")," ")</f>
        <v xml:space="preserve"> </v>
      </c>
      <c r="S160" s="103" t="str">
        <f>IF(직접데이타입력!$M165=2,IF(직접데이타입력!$E165="18",직접데이타입력!$K165," ")," ")</f>
        <v xml:space="preserve"> </v>
      </c>
      <c r="T160" s="103" t="str">
        <f>IF(직접데이타입력!$M165=2,IF(직접데이타입력!$E165="19",직접데이타입력!$K165," ")," ")</f>
        <v xml:space="preserve"> </v>
      </c>
    </row>
    <row r="161" spans="1:20" ht="11.25" customHeight="1">
      <c r="A161" s="103">
        <f t="shared" si="2"/>
        <v>160</v>
      </c>
      <c r="B161" s="103" t="str">
        <f>IF(직접데이타입력!$M166=2,IF(직접데이타입력!$E166="1",직접데이타입력!$K166," ")," ")</f>
        <v xml:space="preserve"> </v>
      </c>
      <c r="C161" s="103" t="str">
        <f>IF(직접데이타입력!$M166=2,IF(직접데이타입력!$E166="2",직접데이타입력!$K166," ")," ")</f>
        <v xml:space="preserve"> </v>
      </c>
      <c r="D161" s="103" t="str">
        <f>IF(직접데이타입력!$M166=2,IF(직접데이타입력!$E166="3",직접데이타입력!$K166," ")," ")</f>
        <v xml:space="preserve"> </v>
      </c>
      <c r="E161" s="103" t="str">
        <f>IF(직접데이타입력!$M166=2,IF(직접데이타입력!$E166="4",직접데이타입력!$K166," ")," ")</f>
        <v xml:space="preserve"> </v>
      </c>
      <c r="F161" s="103" t="str">
        <f>IF(직접데이타입력!$M166=2,IF(직접데이타입력!$E166="5",직접데이타입력!$K166," ")," ")</f>
        <v xml:space="preserve"> </v>
      </c>
      <c r="G161" s="103" t="str">
        <f>IF(직접데이타입력!$M166=2,IF(직접데이타입력!$E166="6",직접데이타입력!$K166," ")," ")</f>
        <v xml:space="preserve"> </v>
      </c>
      <c r="H161" s="103" t="str">
        <f>IF(직접데이타입력!$M166=2,IF(직접데이타입력!$E166="7",직접데이타입력!$K166," ")," ")</f>
        <v xml:space="preserve"> </v>
      </c>
      <c r="I161" s="103" t="str">
        <f>IF(직접데이타입력!$M166=2,IF(직접데이타입력!$E166="8",직접데이타입력!$K166," ")," ")</f>
        <v xml:space="preserve"> </v>
      </c>
      <c r="J161" s="103" t="str">
        <f>IF(직접데이타입력!$M166=2,IF(직접데이타입력!$E166="9",직접데이타입력!$K166," ")," ")</f>
        <v xml:space="preserve"> </v>
      </c>
      <c r="K161" s="103" t="str">
        <f>IF(직접데이타입력!$M166=2,IF(직접데이타입력!$E166="10",직접데이타입력!$K166," ")," ")</f>
        <v xml:space="preserve"> </v>
      </c>
      <c r="L161" s="103" t="str">
        <f>IF(직접데이타입력!$M166=2,IF(직접데이타입력!$E166="11",직접데이타입력!$K166," ")," ")</f>
        <v xml:space="preserve"> </v>
      </c>
      <c r="M161" s="103" t="str">
        <f>IF(직접데이타입력!$M166=2,IF(직접데이타입력!$E166="12",직접데이타입력!$K166," ")," ")</f>
        <v xml:space="preserve"> </v>
      </c>
      <c r="N161" s="103" t="str">
        <f>IF(직접데이타입력!$M166=2,IF(직접데이타입력!$E166="13",직접데이타입력!$K166," ")," ")</f>
        <v xml:space="preserve"> </v>
      </c>
      <c r="O161" s="103" t="str">
        <f>IF(직접데이타입력!$M166=2,IF(직접데이타입력!$E166="14",직접데이타입력!$K166," ")," ")</f>
        <v xml:space="preserve"> </v>
      </c>
      <c r="P161" s="103" t="str">
        <f>IF(직접데이타입력!$M166=2,IF(직접데이타입력!$E166="15",직접데이타입력!$K166," ")," ")</f>
        <v xml:space="preserve"> </v>
      </c>
      <c r="Q161" s="103" t="str">
        <f>IF(직접데이타입력!$M166=2,IF(직접데이타입력!$E166="16",직접데이타입력!$K166," ")," ")</f>
        <v xml:space="preserve"> </v>
      </c>
      <c r="R161" s="103" t="str">
        <f>IF(직접데이타입력!$M166=2,IF(직접데이타입력!$E166="17",직접데이타입력!$K166," ")," ")</f>
        <v xml:space="preserve"> </v>
      </c>
      <c r="S161" s="103" t="str">
        <f>IF(직접데이타입력!$M166=2,IF(직접데이타입력!$E166="18",직접데이타입력!$K166," ")," ")</f>
        <v xml:space="preserve"> </v>
      </c>
      <c r="T161" s="103" t="str">
        <f>IF(직접데이타입력!$M166=2,IF(직접데이타입력!$E166="19",직접데이타입력!$K166," ")," ")</f>
        <v xml:space="preserve"> </v>
      </c>
    </row>
    <row r="162" spans="1:20" ht="11.25" customHeight="1">
      <c r="A162" s="103">
        <f t="shared" si="2"/>
        <v>161</v>
      </c>
      <c r="B162" s="103" t="str">
        <f>IF(직접데이타입력!$M167=2,IF(직접데이타입력!$E167="1",직접데이타입력!$K167," ")," ")</f>
        <v xml:space="preserve"> </v>
      </c>
      <c r="C162" s="103" t="str">
        <f>IF(직접데이타입력!$M167=2,IF(직접데이타입력!$E167="2",직접데이타입력!$K167," ")," ")</f>
        <v xml:space="preserve"> </v>
      </c>
      <c r="D162" s="103" t="str">
        <f>IF(직접데이타입력!$M167=2,IF(직접데이타입력!$E167="3",직접데이타입력!$K167," ")," ")</f>
        <v xml:space="preserve"> </v>
      </c>
      <c r="E162" s="103" t="str">
        <f>IF(직접데이타입력!$M167=2,IF(직접데이타입력!$E167="4",직접데이타입력!$K167," ")," ")</f>
        <v xml:space="preserve"> </v>
      </c>
      <c r="F162" s="103" t="str">
        <f>IF(직접데이타입력!$M167=2,IF(직접데이타입력!$E167="5",직접데이타입력!$K167," ")," ")</f>
        <v xml:space="preserve"> </v>
      </c>
      <c r="G162" s="103" t="str">
        <f>IF(직접데이타입력!$M167=2,IF(직접데이타입력!$E167="6",직접데이타입력!$K167," ")," ")</f>
        <v xml:space="preserve"> </v>
      </c>
      <c r="H162" s="103" t="str">
        <f>IF(직접데이타입력!$M167=2,IF(직접데이타입력!$E167="7",직접데이타입력!$K167," ")," ")</f>
        <v xml:space="preserve"> </v>
      </c>
      <c r="I162" s="103" t="str">
        <f>IF(직접데이타입력!$M167=2,IF(직접데이타입력!$E167="8",직접데이타입력!$K167," ")," ")</f>
        <v xml:space="preserve"> </v>
      </c>
      <c r="J162" s="103" t="str">
        <f>IF(직접데이타입력!$M167=2,IF(직접데이타입력!$E167="9",직접데이타입력!$K167," ")," ")</f>
        <v xml:space="preserve"> </v>
      </c>
      <c r="K162" s="103" t="str">
        <f>IF(직접데이타입력!$M167=2,IF(직접데이타입력!$E167="10",직접데이타입력!$K167," ")," ")</f>
        <v xml:space="preserve"> </v>
      </c>
      <c r="L162" s="103" t="str">
        <f>IF(직접데이타입력!$M167=2,IF(직접데이타입력!$E167="11",직접데이타입력!$K167," ")," ")</f>
        <v xml:space="preserve"> </v>
      </c>
      <c r="M162" s="103" t="str">
        <f>IF(직접데이타입력!$M167=2,IF(직접데이타입력!$E167="12",직접데이타입력!$K167," ")," ")</f>
        <v xml:space="preserve"> </v>
      </c>
      <c r="N162" s="103" t="str">
        <f>IF(직접데이타입력!$M167=2,IF(직접데이타입력!$E167="13",직접데이타입력!$K167," ")," ")</f>
        <v xml:space="preserve"> </v>
      </c>
      <c r="O162" s="103" t="str">
        <f>IF(직접데이타입력!$M167=2,IF(직접데이타입력!$E167="14",직접데이타입력!$K167," ")," ")</f>
        <v xml:space="preserve"> </v>
      </c>
      <c r="P162" s="103" t="str">
        <f>IF(직접데이타입력!$M167=2,IF(직접데이타입력!$E167="15",직접데이타입력!$K167," ")," ")</f>
        <v xml:space="preserve"> </v>
      </c>
      <c r="Q162" s="103" t="str">
        <f>IF(직접데이타입력!$M167=2,IF(직접데이타입력!$E167="16",직접데이타입력!$K167," ")," ")</f>
        <v xml:space="preserve"> </v>
      </c>
      <c r="R162" s="103" t="str">
        <f>IF(직접데이타입력!$M167=2,IF(직접데이타입력!$E167="17",직접데이타입력!$K167," ")," ")</f>
        <v xml:space="preserve"> </v>
      </c>
      <c r="S162" s="103" t="str">
        <f>IF(직접데이타입력!$M167=2,IF(직접데이타입력!$E167="18",직접데이타입력!$K167," ")," ")</f>
        <v xml:space="preserve"> </v>
      </c>
      <c r="T162" s="103" t="str">
        <f>IF(직접데이타입력!$M167=2,IF(직접데이타입력!$E167="19",직접데이타입력!$K167," ")," ")</f>
        <v xml:space="preserve"> </v>
      </c>
    </row>
    <row r="163" spans="1:20" ht="11.25" customHeight="1">
      <c r="A163" s="103">
        <f t="shared" si="2"/>
        <v>162</v>
      </c>
      <c r="B163" s="103" t="str">
        <f>IF(직접데이타입력!$M168=2,IF(직접데이타입력!$E168="1",직접데이타입력!$K168," ")," ")</f>
        <v xml:space="preserve"> </v>
      </c>
      <c r="C163" s="103" t="str">
        <f>IF(직접데이타입력!$M168=2,IF(직접데이타입력!$E168="2",직접데이타입력!$K168," ")," ")</f>
        <v xml:space="preserve"> </v>
      </c>
      <c r="D163" s="103" t="str">
        <f>IF(직접데이타입력!$M168=2,IF(직접데이타입력!$E168="3",직접데이타입력!$K168," ")," ")</f>
        <v xml:space="preserve"> </v>
      </c>
      <c r="E163" s="103" t="str">
        <f>IF(직접데이타입력!$M168=2,IF(직접데이타입력!$E168="4",직접데이타입력!$K168," ")," ")</f>
        <v xml:space="preserve"> </v>
      </c>
      <c r="F163" s="103" t="str">
        <f>IF(직접데이타입력!$M168=2,IF(직접데이타입력!$E168="5",직접데이타입력!$K168," ")," ")</f>
        <v xml:space="preserve"> </v>
      </c>
      <c r="G163" s="103" t="str">
        <f>IF(직접데이타입력!$M168=2,IF(직접데이타입력!$E168="6",직접데이타입력!$K168," ")," ")</f>
        <v xml:space="preserve"> </v>
      </c>
      <c r="H163" s="103" t="str">
        <f>IF(직접데이타입력!$M168=2,IF(직접데이타입력!$E168="7",직접데이타입력!$K168," ")," ")</f>
        <v xml:space="preserve"> </v>
      </c>
      <c r="I163" s="103" t="str">
        <f>IF(직접데이타입력!$M168=2,IF(직접데이타입력!$E168="8",직접데이타입력!$K168," ")," ")</f>
        <v xml:space="preserve"> </v>
      </c>
      <c r="J163" s="103" t="str">
        <f>IF(직접데이타입력!$M168=2,IF(직접데이타입력!$E168="9",직접데이타입력!$K168," ")," ")</f>
        <v xml:space="preserve"> </v>
      </c>
      <c r="K163" s="103" t="str">
        <f>IF(직접데이타입력!$M168=2,IF(직접데이타입력!$E168="10",직접데이타입력!$K168," ")," ")</f>
        <v xml:space="preserve"> </v>
      </c>
      <c r="L163" s="103" t="str">
        <f>IF(직접데이타입력!$M168=2,IF(직접데이타입력!$E168="11",직접데이타입력!$K168," ")," ")</f>
        <v xml:space="preserve"> </v>
      </c>
      <c r="M163" s="103" t="str">
        <f>IF(직접데이타입력!$M168=2,IF(직접데이타입력!$E168="12",직접데이타입력!$K168," ")," ")</f>
        <v xml:space="preserve"> </v>
      </c>
      <c r="N163" s="103" t="str">
        <f>IF(직접데이타입력!$M168=2,IF(직접데이타입력!$E168="13",직접데이타입력!$K168," ")," ")</f>
        <v xml:space="preserve"> </v>
      </c>
      <c r="O163" s="103" t="str">
        <f>IF(직접데이타입력!$M168=2,IF(직접데이타입력!$E168="14",직접데이타입력!$K168," ")," ")</f>
        <v xml:space="preserve"> </v>
      </c>
      <c r="P163" s="103" t="str">
        <f>IF(직접데이타입력!$M168=2,IF(직접데이타입력!$E168="15",직접데이타입력!$K168," ")," ")</f>
        <v xml:space="preserve"> </v>
      </c>
      <c r="Q163" s="103" t="str">
        <f>IF(직접데이타입력!$M168=2,IF(직접데이타입력!$E168="16",직접데이타입력!$K168," ")," ")</f>
        <v xml:space="preserve"> </v>
      </c>
      <c r="R163" s="103" t="str">
        <f>IF(직접데이타입력!$M168=2,IF(직접데이타입력!$E168="17",직접데이타입력!$K168," ")," ")</f>
        <v xml:space="preserve"> </v>
      </c>
      <c r="S163" s="103" t="str">
        <f>IF(직접데이타입력!$M168=2,IF(직접데이타입력!$E168="18",직접데이타입력!$K168," ")," ")</f>
        <v xml:space="preserve"> </v>
      </c>
      <c r="T163" s="103" t="str">
        <f>IF(직접데이타입력!$M168=2,IF(직접데이타입력!$E168="19",직접데이타입력!$K168," ")," ")</f>
        <v xml:space="preserve"> </v>
      </c>
    </row>
    <row r="164" spans="1:20" ht="11.25" customHeight="1">
      <c r="A164" s="103">
        <f t="shared" si="2"/>
        <v>163</v>
      </c>
      <c r="B164" s="103" t="str">
        <f>IF(직접데이타입력!$M169=2,IF(직접데이타입력!$E169="1",직접데이타입력!$K169," ")," ")</f>
        <v xml:space="preserve"> </v>
      </c>
      <c r="C164" s="103" t="str">
        <f>IF(직접데이타입력!$M169=2,IF(직접데이타입력!$E169="2",직접데이타입력!$K169," ")," ")</f>
        <v xml:space="preserve"> </v>
      </c>
      <c r="D164" s="103" t="str">
        <f>IF(직접데이타입력!$M169=2,IF(직접데이타입력!$E169="3",직접데이타입력!$K169," ")," ")</f>
        <v xml:space="preserve"> </v>
      </c>
      <c r="E164" s="103" t="str">
        <f>IF(직접데이타입력!$M169=2,IF(직접데이타입력!$E169="4",직접데이타입력!$K169," ")," ")</f>
        <v xml:space="preserve"> </v>
      </c>
      <c r="F164" s="103" t="str">
        <f>IF(직접데이타입력!$M169=2,IF(직접데이타입력!$E169="5",직접데이타입력!$K169," ")," ")</f>
        <v xml:space="preserve"> </v>
      </c>
      <c r="G164" s="103" t="str">
        <f>IF(직접데이타입력!$M169=2,IF(직접데이타입력!$E169="6",직접데이타입력!$K169," ")," ")</f>
        <v xml:space="preserve"> </v>
      </c>
      <c r="H164" s="103" t="str">
        <f>IF(직접데이타입력!$M169=2,IF(직접데이타입력!$E169="7",직접데이타입력!$K169," ")," ")</f>
        <v xml:space="preserve"> </v>
      </c>
      <c r="I164" s="103" t="str">
        <f>IF(직접데이타입력!$M169=2,IF(직접데이타입력!$E169="8",직접데이타입력!$K169," ")," ")</f>
        <v xml:space="preserve"> </v>
      </c>
      <c r="J164" s="103" t="str">
        <f>IF(직접데이타입력!$M169=2,IF(직접데이타입력!$E169="9",직접데이타입력!$K169," ")," ")</f>
        <v xml:space="preserve"> </v>
      </c>
      <c r="K164" s="103" t="str">
        <f>IF(직접데이타입력!$M169=2,IF(직접데이타입력!$E169="10",직접데이타입력!$K169," ")," ")</f>
        <v xml:space="preserve"> </v>
      </c>
      <c r="L164" s="103" t="str">
        <f>IF(직접데이타입력!$M169=2,IF(직접데이타입력!$E169="11",직접데이타입력!$K169," ")," ")</f>
        <v xml:space="preserve"> </v>
      </c>
      <c r="M164" s="103" t="str">
        <f>IF(직접데이타입력!$M169=2,IF(직접데이타입력!$E169="12",직접데이타입력!$K169," ")," ")</f>
        <v xml:space="preserve"> </v>
      </c>
      <c r="N164" s="103" t="str">
        <f>IF(직접데이타입력!$M169=2,IF(직접데이타입력!$E169="13",직접데이타입력!$K169," ")," ")</f>
        <v xml:space="preserve"> </v>
      </c>
      <c r="O164" s="103" t="str">
        <f>IF(직접데이타입력!$M169=2,IF(직접데이타입력!$E169="14",직접데이타입력!$K169," ")," ")</f>
        <v xml:space="preserve"> </v>
      </c>
      <c r="P164" s="103" t="str">
        <f>IF(직접데이타입력!$M169=2,IF(직접데이타입력!$E169="15",직접데이타입력!$K169," ")," ")</f>
        <v xml:space="preserve"> </v>
      </c>
      <c r="Q164" s="103" t="str">
        <f>IF(직접데이타입력!$M169=2,IF(직접데이타입력!$E169="16",직접데이타입력!$K169," ")," ")</f>
        <v xml:space="preserve"> </v>
      </c>
      <c r="R164" s="103" t="str">
        <f>IF(직접데이타입력!$M169=2,IF(직접데이타입력!$E169="17",직접데이타입력!$K169," ")," ")</f>
        <v xml:space="preserve"> </v>
      </c>
      <c r="S164" s="103" t="str">
        <f>IF(직접데이타입력!$M169=2,IF(직접데이타입력!$E169="18",직접데이타입력!$K169," ")," ")</f>
        <v xml:space="preserve"> </v>
      </c>
      <c r="T164" s="103" t="str">
        <f>IF(직접데이타입력!$M169=2,IF(직접데이타입력!$E169="19",직접데이타입력!$K169," ")," ")</f>
        <v xml:space="preserve"> </v>
      </c>
    </row>
    <row r="165" spans="1:20" ht="11.25" customHeight="1">
      <c r="A165" s="103">
        <f t="shared" si="2"/>
        <v>164</v>
      </c>
      <c r="B165" s="103" t="str">
        <f>IF(직접데이타입력!$M170=2,IF(직접데이타입력!$E170="1",직접데이타입력!$K170," ")," ")</f>
        <v xml:space="preserve"> </v>
      </c>
      <c r="C165" s="103" t="str">
        <f>IF(직접데이타입력!$M170=2,IF(직접데이타입력!$E170="2",직접데이타입력!$K170," ")," ")</f>
        <v xml:space="preserve"> </v>
      </c>
      <c r="D165" s="103" t="str">
        <f>IF(직접데이타입력!$M170=2,IF(직접데이타입력!$E170="3",직접데이타입력!$K170," ")," ")</f>
        <v xml:space="preserve"> </v>
      </c>
      <c r="E165" s="103" t="str">
        <f>IF(직접데이타입력!$M170=2,IF(직접데이타입력!$E170="4",직접데이타입력!$K170," ")," ")</f>
        <v xml:space="preserve"> </v>
      </c>
      <c r="F165" s="103" t="str">
        <f>IF(직접데이타입력!$M170=2,IF(직접데이타입력!$E170="5",직접데이타입력!$K170," ")," ")</f>
        <v xml:space="preserve"> </v>
      </c>
      <c r="G165" s="103" t="str">
        <f>IF(직접데이타입력!$M170=2,IF(직접데이타입력!$E170="6",직접데이타입력!$K170," ")," ")</f>
        <v xml:space="preserve"> </v>
      </c>
      <c r="H165" s="103" t="str">
        <f>IF(직접데이타입력!$M170=2,IF(직접데이타입력!$E170="7",직접데이타입력!$K170," ")," ")</f>
        <v xml:space="preserve"> </v>
      </c>
      <c r="I165" s="103" t="str">
        <f>IF(직접데이타입력!$M170=2,IF(직접데이타입력!$E170="8",직접데이타입력!$K170," ")," ")</f>
        <v xml:space="preserve"> </v>
      </c>
      <c r="J165" s="103" t="str">
        <f>IF(직접데이타입력!$M170=2,IF(직접데이타입력!$E170="9",직접데이타입력!$K170," ")," ")</f>
        <v xml:space="preserve"> </v>
      </c>
      <c r="K165" s="103" t="str">
        <f>IF(직접데이타입력!$M170=2,IF(직접데이타입력!$E170="10",직접데이타입력!$K170," ")," ")</f>
        <v xml:space="preserve"> </v>
      </c>
      <c r="L165" s="103" t="str">
        <f>IF(직접데이타입력!$M170=2,IF(직접데이타입력!$E170="11",직접데이타입력!$K170," ")," ")</f>
        <v xml:space="preserve"> </v>
      </c>
      <c r="M165" s="103" t="str">
        <f>IF(직접데이타입력!$M170=2,IF(직접데이타입력!$E170="12",직접데이타입력!$K170," ")," ")</f>
        <v xml:space="preserve"> </v>
      </c>
      <c r="N165" s="103" t="str">
        <f>IF(직접데이타입력!$M170=2,IF(직접데이타입력!$E170="13",직접데이타입력!$K170," ")," ")</f>
        <v xml:space="preserve"> </v>
      </c>
      <c r="O165" s="103" t="str">
        <f>IF(직접데이타입력!$M170=2,IF(직접데이타입력!$E170="14",직접데이타입력!$K170," ")," ")</f>
        <v xml:space="preserve"> </v>
      </c>
      <c r="P165" s="103" t="str">
        <f>IF(직접데이타입력!$M170=2,IF(직접데이타입력!$E170="15",직접데이타입력!$K170," ")," ")</f>
        <v xml:space="preserve"> </v>
      </c>
      <c r="Q165" s="103" t="str">
        <f>IF(직접데이타입력!$M170=2,IF(직접데이타입력!$E170="16",직접데이타입력!$K170," ")," ")</f>
        <v xml:space="preserve"> </v>
      </c>
      <c r="R165" s="103" t="str">
        <f>IF(직접데이타입력!$M170=2,IF(직접데이타입력!$E170="17",직접데이타입력!$K170," ")," ")</f>
        <v xml:space="preserve"> </v>
      </c>
      <c r="S165" s="103" t="str">
        <f>IF(직접데이타입력!$M170=2,IF(직접데이타입력!$E170="18",직접데이타입력!$K170," ")," ")</f>
        <v xml:space="preserve"> </v>
      </c>
      <c r="T165" s="103" t="str">
        <f>IF(직접데이타입력!$M170=2,IF(직접데이타입력!$E170="19",직접데이타입력!$K170," ")," ")</f>
        <v xml:space="preserve"> </v>
      </c>
    </row>
    <row r="166" spans="1:20" ht="11.25" customHeight="1">
      <c r="A166" s="103">
        <f t="shared" si="2"/>
        <v>165</v>
      </c>
      <c r="B166" s="103" t="str">
        <f>IF(직접데이타입력!$M171=2,IF(직접데이타입력!$E171="1",직접데이타입력!$K171," ")," ")</f>
        <v xml:space="preserve"> </v>
      </c>
      <c r="C166" s="103" t="str">
        <f>IF(직접데이타입력!$M171=2,IF(직접데이타입력!$E171="2",직접데이타입력!$K171," ")," ")</f>
        <v xml:space="preserve"> </v>
      </c>
      <c r="D166" s="103" t="str">
        <f>IF(직접데이타입력!$M171=2,IF(직접데이타입력!$E171="3",직접데이타입력!$K171," ")," ")</f>
        <v xml:space="preserve"> </v>
      </c>
      <c r="E166" s="103" t="str">
        <f>IF(직접데이타입력!$M171=2,IF(직접데이타입력!$E171="4",직접데이타입력!$K171," ")," ")</f>
        <v xml:space="preserve"> </v>
      </c>
      <c r="F166" s="103" t="str">
        <f>IF(직접데이타입력!$M171=2,IF(직접데이타입력!$E171="5",직접데이타입력!$K171," ")," ")</f>
        <v xml:space="preserve"> </v>
      </c>
      <c r="G166" s="103" t="str">
        <f>IF(직접데이타입력!$M171=2,IF(직접데이타입력!$E171="6",직접데이타입력!$K171," ")," ")</f>
        <v xml:space="preserve"> </v>
      </c>
      <c r="H166" s="103" t="str">
        <f>IF(직접데이타입력!$M171=2,IF(직접데이타입력!$E171="7",직접데이타입력!$K171," ")," ")</f>
        <v xml:space="preserve"> </v>
      </c>
      <c r="I166" s="103" t="str">
        <f>IF(직접데이타입력!$M171=2,IF(직접데이타입력!$E171="8",직접데이타입력!$K171," ")," ")</f>
        <v xml:space="preserve"> </v>
      </c>
      <c r="J166" s="103" t="str">
        <f>IF(직접데이타입력!$M171=2,IF(직접데이타입력!$E171="9",직접데이타입력!$K171," ")," ")</f>
        <v xml:space="preserve"> </v>
      </c>
      <c r="K166" s="103" t="str">
        <f>IF(직접데이타입력!$M171=2,IF(직접데이타입력!$E171="10",직접데이타입력!$K171," ")," ")</f>
        <v xml:space="preserve"> </v>
      </c>
      <c r="L166" s="103" t="str">
        <f>IF(직접데이타입력!$M171=2,IF(직접데이타입력!$E171="11",직접데이타입력!$K171," ")," ")</f>
        <v xml:space="preserve"> </v>
      </c>
      <c r="M166" s="103" t="str">
        <f>IF(직접데이타입력!$M171=2,IF(직접데이타입력!$E171="12",직접데이타입력!$K171," ")," ")</f>
        <v xml:space="preserve"> </v>
      </c>
      <c r="N166" s="103" t="str">
        <f>IF(직접데이타입력!$M171=2,IF(직접데이타입력!$E171="13",직접데이타입력!$K171," ")," ")</f>
        <v xml:space="preserve"> </v>
      </c>
      <c r="O166" s="103" t="str">
        <f>IF(직접데이타입력!$M171=2,IF(직접데이타입력!$E171="14",직접데이타입력!$K171," ")," ")</f>
        <v xml:space="preserve"> </v>
      </c>
      <c r="P166" s="103" t="str">
        <f>IF(직접데이타입력!$M171=2,IF(직접데이타입력!$E171="15",직접데이타입력!$K171," ")," ")</f>
        <v xml:space="preserve"> </v>
      </c>
      <c r="Q166" s="103" t="str">
        <f>IF(직접데이타입력!$M171=2,IF(직접데이타입력!$E171="16",직접데이타입력!$K171," ")," ")</f>
        <v xml:space="preserve"> </v>
      </c>
      <c r="R166" s="103" t="str">
        <f>IF(직접데이타입력!$M171=2,IF(직접데이타입력!$E171="17",직접데이타입력!$K171," ")," ")</f>
        <v xml:space="preserve"> </v>
      </c>
      <c r="S166" s="103" t="str">
        <f>IF(직접데이타입력!$M171=2,IF(직접데이타입력!$E171="18",직접데이타입력!$K171," ")," ")</f>
        <v xml:space="preserve"> </v>
      </c>
      <c r="T166" s="103" t="str">
        <f>IF(직접데이타입력!$M171=2,IF(직접데이타입력!$E171="19",직접데이타입력!$K171," ")," ")</f>
        <v xml:space="preserve"> </v>
      </c>
    </row>
    <row r="167" spans="1:20" ht="11.25" customHeight="1">
      <c r="A167" s="103">
        <f t="shared" si="2"/>
        <v>166</v>
      </c>
      <c r="B167" s="103" t="str">
        <f>IF(직접데이타입력!$M172=2,IF(직접데이타입력!$E172="1",직접데이타입력!$K172," ")," ")</f>
        <v xml:space="preserve"> </v>
      </c>
      <c r="C167" s="103" t="str">
        <f>IF(직접데이타입력!$M172=2,IF(직접데이타입력!$E172="2",직접데이타입력!$K172," ")," ")</f>
        <v xml:space="preserve"> </v>
      </c>
      <c r="D167" s="103" t="str">
        <f>IF(직접데이타입력!$M172=2,IF(직접데이타입력!$E172="3",직접데이타입력!$K172," ")," ")</f>
        <v xml:space="preserve"> </v>
      </c>
      <c r="E167" s="103" t="str">
        <f>IF(직접데이타입력!$M172=2,IF(직접데이타입력!$E172="4",직접데이타입력!$K172," ")," ")</f>
        <v xml:space="preserve"> </v>
      </c>
      <c r="F167" s="103" t="str">
        <f>IF(직접데이타입력!$M172=2,IF(직접데이타입력!$E172="5",직접데이타입력!$K172," ")," ")</f>
        <v xml:space="preserve"> </v>
      </c>
      <c r="G167" s="103" t="str">
        <f>IF(직접데이타입력!$M172=2,IF(직접데이타입력!$E172="6",직접데이타입력!$K172," ")," ")</f>
        <v xml:space="preserve"> </v>
      </c>
      <c r="H167" s="103" t="str">
        <f>IF(직접데이타입력!$M172=2,IF(직접데이타입력!$E172="7",직접데이타입력!$K172," ")," ")</f>
        <v xml:space="preserve"> </v>
      </c>
      <c r="I167" s="103" t="str">
        <f>IF(직접데이타입력!$M172=2,IF(직접데이타입력!$E172="8",직접데이타입력!$K172," ")," ")</f>
        <v xml:space="preserve"> </v>
      </c>
      <c r="J167" s="103" t="str">
        <f>IF(직접데이타입력!$M172=2,IF(직접데이타입력!$E172="9",직접데이타입력!$K172," ")," ")</f>
        <v xml:space="preserve"> </v>
      </c>
      <c r="K167" s="103" t="str">
        <f>IF(직접데이타입력!$M172=2,IF(직접데이타입력!$E172="10",직접데이타입력!$K172," ")," ")</f>
        <v xml:space="preserve"> </v>
      </c>
      <c r="L167" s="103" t="str">
        <f>IF(직접데이타입력!$M172=2,IF(직접데이타입력!$E172="11",직접데이타입력!$K172," ")," ")</f>
        <v xml:space="preserve"> </v>
      </c>
      <c r="M167" s="103" t="str">
        <f>IF(직접데이타입력!$M172=2,IF(직접데이타입력!$E172="12",직접데이타입력!$K172," ")," ")</f>
        <v xml:space="preserve"> </v>
      </c>
      <c r="N167" s="103" t="str">
        <f>IF(직접데이타입력!$M172=2,IF(직접데이타입력!$E172="13",직접데이타입력!$K172," ")," ")</f>
        <v xml:space="preserve"> </v>
      </c>
      <c r="O167" s="103" t="str">
        <f>IF(직접데이타입력!$M172=2,IF(직접데이타입력!$E172="14",직접데이타입력!$K172," ")," ")</f>
        <v xml:space="preserve"> </v>
      </c>
      <c r="P167" s="103" t="str">
        <f>IF(직접데이타입력!$M172=2,IF(직접데이타입력!$E172="15",직접데이타입력!$K172," ")," ")</f>
        <v xml:space="preserve"> </v>
      </c>
      <c r="Q167" s="103" t="str">
        <f>IF(직접데이타입력!$M172=2,IF(직접데이타입력!$E172="16",직접데이타입력!$K172," ")," ")</f>
        <v xml:space="preserve"> </v>
      </c>
      <c r="R167" s="103" t="str">
        <f>IF(직접데이타입력!$M172=2,IF(직접데이타입력!$E172="17",직접데이타입력!$K172," ")," ")</f>
        <v xml:space="preserve"> </v>
      </c>
      <c r="S167" s="103" t="str">
        <f>IF(직접데이타입력!$M172=2,IF(직접데이타입력!$E172="18",직접데이타입력!$K172," ")," ")</f>
        <v xml:space="preserve"> </v>
      </c>
      <c r="T167" s="103" t="str">
        <f>IF(직접데이타입력!$M172=2,IF(직접데이타입력!$E172="19",직접데이타입력!$K172," ")," ")</f>
        <v xml:space="preserve"> </v>
      </c>
    </row>
    <row r="168" spans="1:20" ht="11.25" customHeight="1">
      <c r="A168" s="103">
        <f t="shared" si="2"/>
        <v>167</v>
      </c>
      <c r="B168" s="103" t="str">
        <f>IF(직접데이타입력!$M173=2,IF(직접데이타입력!$E173="1",직접데이타입력!$K173," ")," ")</f>
        <v xml:space="preserve"> </v>
      </c>
      <c r="C168" s="103" t="str">
        <f>IF(직접데이타입력!$M173=2,IF(직접데이타입력!$E173="2",직접데이타입력!$K173," ")," ")</f>
        <v xml:space="preserve"> </v>
      </c>
      <c r="D168" s="103" t="str">
        <f>IF(직접데이타입력!$M173=2,IF(직접데이타입력!$E173="3",직접데이타입력!$K173," ")," ")</f>
        <v xml:space="preserve"> </v>
      </c>
      <c r="E168" s="103" t="str">
        <f>IF(직접데이타입력!$M173=2,IF(직접데이타입력!$E173="4",직접데이타입력!$K173," ")," ")</f>
        <v xml:space="preserve"> </v>
      </c>
      <c r="F168" s="103" t="str">
        <f>IF(직접데이타입력!$M173=2,IF(직접데이타입력!$E173="5",직접데이타입력!$K173," ")," ")</f>
        <v xml:space="preserve"> </v>
      </c>
      <c r="G168" s="103" t="str">
        <f>IF(직접데이타입력!$M173=2,IF(직접데이타입력!$E173="6",직접데이타입력!$K173," ")," ")</f>
        <v xml:space="preserve"> </v>
      </c>
      <c r="H168" s="103" t="str">
        <f>IF(직접데이타입력!$M173=2,IF(직접데이타입력!$E173="7",직접데이타입력!$K173," ")," ")</f>
        <v xml:space="preserve"> </v>
      </c>
      <c r="I168" s="103" t="str">
        <f>IF(직접데이타입력!$M173=2,IF(직접데이타입력!$E173="8",직접데이타입력!$K173," ")," ")</f>
        <v xml:space="preserve"> </v>
      </c>
      <c r="J168" s="103" t="str">
        <f>IF(직접데이타입력!$M173=2,IF(직접데이타입력!$E173="9",직접데이타입력!$K173," ")," ")</f>
        <v xml:space="preserve"> </v>
      </c>
      <c r="K168" s="103" t="str">
        <f>IF(직접데이타입력!$M173=2,IF(직접데이타입력!$E173="10",직접데이타입력!$K173," ")," ")</f>
        <v xml:space="preserve"> </v>
      </c>
      <c r="L168" s="103" t="str">
        <f>IF(직접데이타입력!$M173=2,IF(직접데이타입력!$E173="11",직접데이타입력!$K173," ")," ")</f>
        <v xml:space="preserve"> </v>
      </c>
      <c r="M168" s="103" t="str">
        <f>IF(직접데이타입력!$M173=2,IF(직접데이타입력!$E173="12",직접데이타입력!$K173," ")," ")</f>
        <v xml:space="preserve"> </v>
      </c>
      <c r="N168" s="103" t="str">
        <f>IF(직접데이타입력!$M173=2,IF(직접데이타입력!$E173="13",직접데이타입력!$K173," ")," ")</f>
        <v xml:space="preserve"> </v>
      </c>
      <c r="O168" s="103" t="str">
        <f>IF(직접데이타입력!$M173=2,IF(직접데이타입력!$E173="14",직접데이타입력!$K173," ")," ")</f>
        <v xml:space="preserve"> </v>
      </c>
      <c r="P168" s="103" t="str">
        <f>IF(직접데이타입력!$M173=2,IF(직접데이타입력!$E173="15",직접데이타입력!$K173," ")," ")</f>
        <v xml:space="preserve"> </v>
      </c>
      <c r="Q168" s="103" t="str">
        <f>IF(직접데이타입력!$M173=2,IF(직접데이타입력!$E173="16",직접데이타입력!$K173," ")," ")</f>
        <v xml:space="preserve"> </v>
      </c>
      <c r="R168" s="103" t="str">
        <f>IF(직접데이타입력!$M173=2,IF(직접데이타입력!$E173="17",직접데이타입력!$K173," ")," ")</f>
        <v xml:space="preserve"> </v>
      </c>
      <c r="S168" s="103" t="str">
        <f>IF(직접데이타입력!$M173=2,IF(직접데이타입력!$E173="18",직접데이타입력!$K173," ")," ")</f>
        <v xml:space="preserve"> </v>
      </c>
      <c r="T168" s="103" t="str">
        <f>IF(직접데이타입력!$M173=2,IF(직접데이타입력!$E173="19",직접데이타입력!$K173," ")," ")</f>
        <v xml:space="preserve"> </v>
      </c>
    </row>
    <row r="169" spans="1:20" ht="11.25" customHeight="1">
      <c r="A169" s="103">
        <f t="shared" si="2"/>
        <v>168</v>
      </c>
      <c r="B169" s="103" t="str">
        <f>IF(직접데이타입력!$M174=2,IF(직접데이타입력!$E174="1",직접데이타입력!$K174," ")," ")</f>
        <v xml:space="preserve"> </v>
      </c>
      <c r="C169" s="103" t="str">
        <f>IF(직접데이타입력!$M174=2,IF(직접데이타입력!$E174="2",직접데이타입력!$K174," ")," ")</f>
        <v xml:space="preserve"> </v>
      </c>
      <c r="D169" s="103" t="str">
        <f>IF(직접데이타입력!$M174=2,IF(직접데이타입력!$E174="3",직접데이타입력!$K174," ")," ")</f>
        <v xml:space="preserve"> </v>
      </c>
      <c r="E169" s="103" t="str">
        <f>IF(직접데이타입력!$M174=2,IF(직접데이타입력!$E174="4",직접데이타입력!$K174," ")," ")</f>
        <v xml:space="preserve"> </v>
      </c>
      <c r="F169" s="103" t="str">
        <f>IF(직접데이타입력!$M174=2,IF(직접데이타입력!$E174="5",직접데이타입력!$K174," ")," ")</f>
        <v xml:space="preserve"> </v>
      </c>
      <c r="G169" s="103" t="str">
        <f>IF(직접데이타입력!$M174=2,IF(직접데이타입력!$E174="6",직접데이타입력!$K174," ")," ")</f>
        <v xml:space="preserve"> </v>
      </c>
      <c r="H169" s="103" t="str">
        <f>IF(직접데이타입력!$M174=2,IF(직접데이타입력!$E174="7",직접데이타입력!$K174," ")," ")</f>
        <v xml:space="preserve"> </v>
      </c>
      <c r="I169" s="103" t="str">
        <f>IF(직접데이타입력!$M174=2,IF(직접데이타입력!$E174="8",직접데이타입력!$K174," ")," ")</f>
        <v xml:space="preserve"> </v>
      </c>
      <c r="J169" s="103" t="str">
        <f>IF(직접데이타입력!$M174=2,IF(직접데이타입력!$E174="9",직접데이타입력!$K174," ")," ")</f>
        <v xml:space="preserve"> </v>
      </c>
      <c r="K169" s="103" t="str">
        <f>IF(직접데이타입력!$M174=2,IF(직접데이타입력!$E174="10",직접데이타입력!$K174," ")," ")</f>
        <v xml:space="preserve"> </v>
      </c>
      <c r="L169" s="103" t="str">
        <f>IF(직접데이타입력!$M174=2,IF(직접데이타입력!$E174="11",직접데이타입력!$K174," ")," ")</f>
        <v xml:space="preserve"> </v>
      </c>
      <c r="M169" s="103" t="str">
        <f>IF(직접데이타입력!$M174=2,IF(직접데이타입력!$E174="12",직접데이타입력!$K174," ")," ")</f>
        <v xml:space="preserve"> </v>
      </c>
      <c r="N169" s="103" t="str">
        <f>IF(직접데이타입력!$M174=2,IF(직접데이타입력!$E174="13",직접데이타입력!$K174," ")," ")</f>
        <v xml:space="preserve"> </v>
      </c>
      <c r="O169" s="103" t="str">
        <f>IF(직접데이타입력!$M174=2,IF(직접데이타입력!$E174="14",직접데이타입력!$K174," ")," ")</f>
        <v xml:space="preserve"> </v>
      </c>
      <c r="P169" s="103" t="str">
        <f>IF(직접데이타입력!$M174=2,IF(직접데이타입력!$E174="15",직접데이타입력!$K174," ")," ")</f>
        <v xml:space="preserve"> </v>
      </c>
      <c r="Q169" s="103" t="str">
        <f>IF(직접데이타입력!$M174=2,IF(직접데이타입력!$E174="16",직접데이타입력!$K174," ")," ")</f>
        <v xml:space="preserve"> </v>
      </c>
      <c r="R169" s="103" t="str">
        <f>IF(직접데이타입력!$M174=2,IF(직접데이타입력!$E174="17",직접데이타입력!$K174," ")," ")</f>
        <v xml:space="preserve"> </v>
      </c>
      <c r="S169" s="103" t="str">
        <f>IF(직접데이타입력!$M174=2,IF(직접데이타입력!$E174="18",직접데이타입력!$K174," ")," ")</f>
        <v xml:space="preserve"> </v>
      </c>
      <c r="T169" s="103" t="str">
        <f>IF(직접데이타입력!$M174=2,IF(직접데이타입력!$E174="19",직접데이타입력!$K174," ")," ")</f>
        <v xml:space="preserve"> </v>
      </c>
    </row>
    <row r="170" spans="1:20" ht="11.25" customHeight="1">
      <c r="A170" s="103">
        <f t="shared" si="2"/>
        <v>169</v>
      </c>
      <c r="B170" s="103" t="str">
        <f>IF(직접데이타입력!$M175=2,IF(직접데이타입력!$E175="1",직접데이타입력!$K175," ")," ")</f>
        <v xml:space="preserve"> </v>
      </c>
      <c r="C170" s="103" t="str">
        <f>IF(직접데이타입력!$M175=2,IF(직접데이타입력!$E175="2",직접데이타입력!$K175," ")," ")</f>
        <v xml:space="preserve"> </v>
      </c>
      <c r="D170" s="103" t="str">
        <f>IF(직접데이타입력!$M175=2,IF(직접데이타입력!$E175="3",직접데이타입력!$K175," ")," ")</f>
        <v xml:space="preserve"> </v>
      </c>
      <c r="E170" s="103" t="str">
        <f>IF(직접데이타입력!$M175=2,IF(직접데이타입력!$E175="4",직접데이타입력!$K175," ")," ")</f>
        <v xml:space="preserve"> </v>
      </c>
      <c r="F170" s="103" t="str">
        <f>IF(직접데이타입력!$M175=2,IF(직접데이타입력!$E175="5",직접데이타입력!$K175," ")," ")</f>
        <v xml:space="preserve"> </v>
      </c>
      <c r="G170" s="103" t="str">
        <f>IF(직접데이타입력!$M175=2,IF(직접데이타입력!$E175="6",직접데이타입력!$K175," ")," ")</f>
        <v xml:space="preserve"> </v>
      </c>
      <c r="H170" s="103" t="str">
        <f>IF(직접데이타입력!$M175=2,IF(직접데이타입력!$E175="7",직접데이타입력!$K175," ")," ")</f>
        <v xml:space="preserve"> </v>
      </c>
      <c r="I170" s="103" t="str">
        <f>IF(직접데이타입력!$M175=2,IF(직접데이타입력!$E175="8",직접데이타입력!$K175," ")," ")</f>
        <v xml:space="preserve"> </v>
      </c>
      <c r="J170" s="103" t="str">
        <f>IF(직접데이타입력!$M175=2,IF(직접데이타입력!$E175="9",직접데이타입력!$K175," ")," ")</f>
        <v xml:space="preserve"> </v>
      </c>
      <c r="K170" s="103" t="str">
        <f>IF(직접데이타입력!$M175=2,IF(직접데이타입력!$E175="10",직접데이타입력!$K175," ")," ")</f>
        <v xml:space="preserve"> </v>
      </c>
      <c r="L170" s="103" t="str">
        <f>IF(직접데이타입력!$M175=2,IF(직접데이타입력!$E175="11",직접데이타입력!$K175," ")," ")</f>
        <v xml:space="preserve"> </v>
      </c>
      <c r="M170" s="103" t="str">
        <f>IF(직접데이타입력!$M175=2,IF(직접데이타입력!$E175="12",직접데이타입력!$K175," ")," ")</f>
        <v xml:space="preserve"> </v>
      </c>
      <c r="N170" s="103" t="str">
        <f>IF(직접데이타입력!$M175=2,IF(직접데이타입력!$E175="13",직접데이타입력!$K175," ")," ")</f>
        <v xml:space="preserve"> </v>
      </c>
      <c r="O170" s="103" t="str">
        <f>IF(직접데이타입력!$M175=2,IF(직접데이타입력!$E175="14",직접데이타입력!$K175," ")," ")</f>
        <v xml:space="preserve"> </v>
      </c>
      <c r="P170" s="103" t="str">
        <f>IF(직접데이타입력!$M175=2,IF(직접데이타입력!$E175="15",직접데이타입력!$K175," ")," ")</f>
        <v xml:space="preserve"> </v>
      </c>
      <c r="Q170" s="103" t="str">
        <f>IF(직접데이타입력!$M175=2,IF(직접데이타입력!$E175="16",직접데이타입력!$K175," ")," ")</f>
        <v xml:space="preserve"> </v>
      </c>
      <c r="R170" s="103" t="str">
        <f>IF(직접데이타입력!$M175=2,IF(직접데이타입력!$E175="17",직접데이타입력!$K175," ")," ")</f>
        <v xml:space="preserve"> </v>
      </c>
      <c r="S170" s="103" t="str">
        <f>IF(직접데이타입력!$M175=2,IF(직접데이타입력!$E175="18",직접데이타입력!$K175," ")," ")</f>
        <v xml:space="preserve"> </v>
      </c>
      <c r="T170" s="103" t="str">
        <f>IF(직접데이타입력!$M175=2,IF(직접데이타입력!$E175="19",직접데이타입력!$K175," ")," ")</f>
        <v xml:space="preserve"> </v>
      </c>
    </row>
    <row r="171" spans="1:20" ht="11.25" customHeight="1">
      <c r="A171" s="103">
        <f t="shared" si="2"/>
        <v>170</v>
      </c>
      <c r="B171" s="103" t="str">
        <f>IF(직접데이타입력!$M176=2,IF(직접데이타입력!$E176="1",직접데이타입력!$K176," ")," ")</f>
        <v xml:space="preserve"> </v>
      </c>
      <c r="C171" s="103" t="str">
        <f>IF(직접데이타입력!$M176=2,IF(직접데이타입력!$E176="2",직접데이타입력!$K176," ")," ")</f>
        <v xml:space="preserve"> </v>
      </c>
      <c r="D171" s="103" t="str">
        <f>IF(직접데이타입력!$M176=2,IF(직접데이타입력!$E176="3",직접데이타입력!$K176," ")," ")</f>
        <v xml:space="preserve"> </v>
      </c>
      <c r="E171" s="103" t="str">
        <f>IF(직접데이타입력!$M176=2,IF(직접데이타입력!$E176="4",직접데이타입력!$K176," ")," ")</f>
        <v xml:space="preserve"> </v>
      </c>
      <c r="F171" s="103" t="str">
        <f>IF(직접데이타입력!$M176=2,IF(직접데이타입력!$E176="5",직접데이타입력!$K176," ")," ")</f>
        <v xml:space="preserve"> </v>
      </c>
      <c r="G171" s="103" t="str">
        <f>IF(직접데이타입력!$M176=2,IF(직접데이타입력!$E176="6",직접데이타입력!$K176," ")," ")</f>
        <v xml:space="preserve"> </v>
      </c>
      <c r="H171" s="103" t="str">
        <f>IF(직접데이타입력!$M176=2,IF(직접데이타입력!$E176="7",직접데이타입력!$K176," ")," ")</f>
        <v xml:space="preserve"> </v>
      </c>
      <c r="I171" s="103" t="str">
        <f>IF(직접데이타입력!$M176=2,IF(직접데이타입력!$E176="8",직접데이타입력!$K176," ")," ")</f>
        <v xml:space="preserve"> </v>
      </c>
      <c r="J171" s="103" t="str">
        <f>IF(직접데이타입력!$M176=2,IF(직접데이타입력!$E176="9",직접데이타입력!$K176," ")," ")</f>
        <v xml:space="preserve"> </v>
      </c>
      <c r="K171" s="103" t="str">
        <f>IF(직접데이타입력!$M176=2,IF(직접데이타입력!$E176="10",직접데이타입력!$K176," ")," ")</f>
        <v xml:space="preserve"> </v>
      </c>
      <c r="L171" s="103" t="str">
        <f>IF(직접데이타입력!$M176=2,IF(직접데이타입력!$E176="11",직접데이타입력!$K176," ")," ")</f>
        <v xml:space="preserve"> </v>
      </c>
      <c r="M171" s="103" t="str">
        <f>IF(직접데이타입력!$M176=2,IF(직접데이타입력!$E176="12",직접데이타입력!$K176," ")," ")</f>
        <v xml:space="preserve"> </v>
      </c>
      <c r="N171" s="103" t="str">
        <f>IF(직접데이타입력!$M176=2,IF(직접데이타입력!$E176="13",직접데이타입력!$K176," ")," ")</f>
        <v xml:space="preserve"> </v>
      </c>
      <c r="O171" s="103" t="str">
        <f>IF(직접데이타입력!$M176=2,IF(직접데이타입력!$E176="14",직접데이타입력!$K176," ")," ")</f>
        <v xml:space="preserve"> </v>
      </c>
      <c r="P171" s="103" t="str">
        <f>IF(직접데이타입력!$M176=2,IF(직접데이타입력!$E176="15",직접데이타입력!$K176," ")," ")</f>
        <v xml:space="preserve"> </v>
      </c>
      <c r="Q171" s="103" t="str">
        <f>IF(직접데이타입력!$M176=2,IF(직접데이타입력!$E176="16",직접데이타입력!$K176," ")," ")</f>
        <v xml:space="preserve"> </v>
      </c>
      <c r="R171" s="103" t="str">
        <f>IF(직접데이타입력!$M176=2,IF(직접데이타입력!$E176="17",직접데이타입력!$K176," ")," ")</f>
        <v xml:space="preserve"> </v>
      </c>
      <c r="S171" s="103" t="str">
        <f>IF(직접데이타입력!$M176=2,IF(직접데이타입력!$E176="18",직접데이타입력!$K176," ")," ")</f>
        <v xml:space="preserve"> </v>
      </c>
      <c r="T171" s="103" t="str">
        <f>IF(직접데이타입력!$M176=2,IF(직접데이타입력!$E176="19",직접데이타입력!$K176," ")," ")</f>
        <v xml:space="preserve"> </v>
      </c>
    </row>
    <row r="172" spans="1:20" ht="11.25" customHeight="1">
      <c r="A172" s="103">
        <f t="shared" si="2"/>
        <v>171</v>
      </c>
      <c r="B172" s="103" t="str">
        <f>IF(직접데이타입력!$M177=2,IF(직접데이타입력!$E177="1",직접데이타입력!$K177," ")," ")</f>
        <v xml:space="preserve"> </v>
      </c>
      <c r="C172" s="103" t="str">
        <f>IF(직접데이타입력!$M177=2,IF(직접데이타입력!$E177="2",직접데이타입력!$K177," ")," ")</f>
        <v xml:space="preserve"> </v>
      </c>
      <c r="D172" s="103" t="str">
        <f>IF(직접데이타입력!$M177=2,IF(직접데이타입력!$E177="3",직접데이타입력!$K177," ")," ")</f>
        <v xml:space="preserve"> </v>
      </c>
      <c r="E172" s="103" t="str">
        <f>IF(직접데이타입력!$M177=2,IF(직접데이타입력!$E177="4",직접데이타입력!$K177," ")," ")</f>
        <v xml:space="preserve"> </v>
      </c>
      <c r="F172" s="103" t="str">
        <f>IF(직접데이타입력!$M177=2,IF(직접데이타입력!$E177="5",직접데이타입력!$K177," ")," ")</f>
        <v xml:space="preserve"> </v>
      </c>
      <c r="G172" s="103" t="str">
        <f>IF(직접데이타입력!$M177=2,IF(직접데이타입력!$E177="6",직접데이타입력!$K177," ")," ")</f>
        <v xml:space="preserve"> </v>
      </c>
      <c r="H172" s="103" t="str">
        <f>IF(직접데이타입력!$M177=2,IF(직접데이타입력!$E177="7",직접데이타입력!$K177," ")," ")</f>
        <v xml:space="preserve"> </v>
      </c>
      <c r="I172" s="103" t="str">
        <f>IF(직접데이타입력!$M177=2,IF(직접데이타입력!$E177="8",직접데이타입력!$K177," ")," ")</f>
        <v xml:space="preserve"> </v>
      </c>
      <c r="J172" s="103" t="str">
        <f>IF(직접데이타입력!$M177=2,IF(직접데이타입력!$E177="9",직접데이타입력!$K177," ")," ")</f>
        <v xml:space="preserve"> </v>
      </c>
      <c r="K172" s="103" t="str">
        <f>IF(직접데이타입력!$M177=2,IF(직접데이타입력!$E177="10",직접데이타입력!$K177," ")," ")</f>
        <v xml:space="preserve"> </v>
      </c>
      <c r="L172" s="103" t="str">
        <f>IF(직접데이타입력!$M177=2,IF(직접데이타입력!$E177="11",직접데이타입력!$K177," ")," ")</f>
        <v xml:space="preserve"> </v>
      </c>
      <c r="M172" s="103" t="str">
        <f>IF(직접데이타입력!$M177=2,IF(직접데이타입력!$E177="12",직접데이타입력!$K177," ")," ")</f>
        <v xml:space="preserve"> </v>
      </c>
      <c r="N172" s="103" t="str">
        <f>IF(직접데이타입력!$M177=2,IF(직접데이타입력!$E177="13",직접데이타입력!$K177," ")," ")</f>
        <v xml:space="preserve"> </v>
      </c>
      <c r="O172" s="103" t="str">
        <f>IF(직접데이타입력!$M177=2,IF(직접데이타입력!$E177="14",직접데이타입력!$K177," ")," ")</f>
        <v xml:space="preserve"> </v>
      </c>
      <c r="P172" s="103" t="str">
        <f>IF(직접데이타입력!$M177=2,IF(직접데이타입력!$E177="15",직접데이타입력!$K177," ")," ")</f>
        <v xml:space="preserve"> </v>
      </c>
      <c r="Q172" s="103" t="str">
        <f>IF(직접데이타입력!$M177=2,IF(직접데이타입력!$E177="16",직접데이타입력!$K177," ")," ")</f>
        <v xml:space="preserve"> </v>
      </c>
      <c r="R172" s="103" t="str">
        <f>IF(직접데이타입력!$M177=2,IF(직접데이타입력!$E177="17",직접데이타입력!$K177," ")," ")</f>
        <v xml:space="preserve"> </v>
      </c>
      <c r="S172" s="103" t="str">
        <f>IF(직접데이타입력!$M177=2,IF(직접데이타입력!$E177="18",직접데이타입력!$K177," ")," ")</f>
        <v xml:space="preserve"> </v>
      </c>
      <c r="T172" s="103" t="str">
        <f>IF(직접데이타입력!$M177=2,IF(직접데이타입력!$E177="19",직접데이타입력!$K177," ")," ")</f>
        <v xml:space="preserve"> </v>
      </c>
    </row>
    <row r="173" spans="1:20" ht="11.25" customHeight="1">
      <c r="A173" s="103">
        <f t="shared" si="2"/>
        <v>172</v>
      </c>
      <c r="B173" s="103" t="str">
        <f>IF(직접데이타입력!$M178=2,IF(직접데이타입력!$E178="1",직접데이타입력!$K178," ")," ")</f>
        <v xml:space="preserve"> </v>
      </c>
      <c r="C173" s="103" t="str">
        <f>IF(직접데이타입력!$M178=2,IF(직접데이타입력!$E178="2",직접데이타입력!$K178," ")," ")</f>
        <v xml:space="preserve"> </v>
      </c>
      <c r="D173" s="103" t="str">
        <f>IF(직접데이타입력!$M178=2,IF(직접데이타입력!$E178="3",직접데이타입력!$K178," ")," ")</f>
        <v xml:space="preserve"> </v>
      </c>
      <c r="E173" s="103" t="str">
        <f>IF(직접데이타입력!$M178=2,IF(직접데이타입력!$E178="4",직접데이타입력!$K178," ")," ")</f>
        <v xml:space="preserve"> </v>
      </c>
      <c r="F173" s="103" t="str">
        <f>IF(직접데이타입력!$M178=2,IF(직접데이타입력!$E178="5",직접데이타입력!$K178," ")," ")</f>
        <v xml:space="preserve"> </v>
      </c>
      <c r="G173" s="103" t="str">
        <f>IF(직접데이타입력!$M178=2,IF(직접데이타입력!$E178="6",직접데이타입력!$K178," ")," ")</f>
        <v xml:space="preserve"> </v>
      </c>
      <c r="H173" s="103" t="str">
        <f>IF(직접데이타입력!$M178=2,IF(직접데이타입력!$E178="7",직접데이타입력!$K178," ")," ")</f>
        <v xml:space="preserve"> </v>
      </c>
      <c r="I173" s="103" t="str">
        <f>IF(직접데이타입력!$M178=2,IF(직접데이타입력!$E178="8",직접데이타입력!$K178," ")," ")</f>
        <v xml:space="preserve"> </v>
      </c>
      <c r="J173" s="103" t="str">
        <f>IF(직접데이타입력!$M178=2,IF(직접데이타입력!$E178="9",직접데이타입력!$K178," ")," ")</f>
        <v xml:space="preserve"> </v>
      </c>
      <c r="K173" s="103" t="str">
        <f>IF(직접데이타입력!$M178=2,IF(직접데이타입력!$E178="10",직접데이타입력!$K178," ")," ")</f>
        <v xml:space="preserve"> </v>
      </c>
      <c r="L173" s="103" t="str">
        <f>IF(직접데이타입력!$M178=2,IF(직접데이타입력!$E178="11",직접데이타입력!$K178," ")," ")</f>
        <v xml:space="preserve"> </v>
      </c>
      <c r="M173" s="103" t="str">
        <f>IF(직접데이타입력!$M178=2,IF(직접데이타입력!$E178="12",직접데이타입력!$K178," ")," ")</f>
        <v xml:space="preserve"> </v>
      </c>
      <c r="N173" s="103" t="str">
        <f>IF(직접데이타입력!$M178=2,IF(직접데이타입력!$E178="13",직접데이타입력!$K178," ")," ")</f>
        <v xml:space="preserve"> </v>
      </c>
      <c r="O173" s="103" t="str">
        <f>IF(직접데이타입력!$M178=2,IF(직접데이타입력!$E178="14",직접데이타입력!$K178," ")," ")</f>
        <v xml:space="preserve"> </v>
      </c>
      <c r="P173" s="103" t="str">
        <f>IF(직접데이타입력!$M178=2,IF(직접데이타입력!$E178="15",직접데이타입력!$K178," ")," ")</f>
        <v xml:space="preserve"> </v>
      </c>
      <c r="Q173" s="103" t="str">
        <f>IF(직접데이타입력!$M178=2,IF(직접데이타입력!$E178="16",직접데이타입력!$K178," ")," ")</f>
        <v xml:space="preserve"> </v>
      </c>
      <c r="R173" s="103" t="str">
        <f>IF(직접데이타입력!$M178=2,IF(직접데이타입력!$E178="17",직접데이타입력!$K178," ")," ")</f>
        <v xml:space="preserve"> </v>
      </c>
      <c r="S173" s="103" t="str">
        <f>IF(직접데이타입력!$M178=2,IF(직접데이타입력!$E178="18",직접데이타입력!$K178," ")," ")</f>
        <v xml:space="preserve"> </v>
      </c>
      <c r="T173" s="103" t="str">
        <f>IF(직접데이타입력!$M178=2,IF(직접데이타입력!$E178="19",직접데이타입력!$K178," ")," ")</f>
        <v xml:space="preserve"> </v>
      </c>
    </row>
    <row r="174" spans="1:20" ht="11.25" customHeight="1">
      <c r="A174" s="103">
        <f t="shared" si="2"/>
        <v>173</v>
      </c>
      <c r="B174" s="103" t="str">
        <f>IF(직접데이타입력!$M179=2,IF(직접데이타입력!$E179="1",직접데이타입력!$K179," ")," ")</f>
        <v xml:space="preserve"> </v>
      </c>
      <c r="C174" s="103" t="str">
        <f>IF(직접데이타입력!$M179=2,IF(직접데이타입력!$E179="2",직접데이타입력!$K179," ")," ")</f>
        <v xml:space="preserve"> </v>
      </c>
      <c r="D174" s="103" t="str">
        <f>IF(직접데이타입력!$M179=2,IF(직접데이타입력!$E179="3",직접데이타입력!$K179," ")," ")</f>
        <v xml:space="preserve"> </v>
      </c>
      <c r="E174" s="103" t="str">
        <f>IF(직접데이타입력!$M179=2,IF(직접데이타입력!$E179="4",직접데이타입력!$K179," ")," ")</f>
        <v xml:space="preserve"> </v>
      </c>
      <c r="F174" s="103" t="str">
        <f>IF(직접데이타입력!$M179=2,IF(직접데이타입력!$E179="5",직접데이타입력!$K179," ")," ")</f>
        <v xml:space="preserve"> </v>
      </c>
      <c r="G174" s="103" t="str">
        <f>IF(직접데이타입력!$M179=2,IF(직접데이타입력!$E179="6",직접데이타입력!$K179," ")," ")</f>
        <v xml:space="preserve"> </v>
      </c>
      <c r="H174" s="103" t="str">
        <f>IF(직접데이타입력!$M179=2,IF(직접데이타입력!$E179="7",직접데이타입력!$K179," ")," ")</f>
        <v xml:space="preserve"> </v>
      </c>
      <c r="I174" s="103" t="str">
        <f>IF(직접데이타입력!$M179=2,IF(직접데이타입력!$E179="8",직접데이타입력!$K179," ")," ")</f>
        <v xml:space="preserve"> </v>
      </c>
      <c r="J174" s="103" t="str">
        <f>IF(직접데이타입력!$M179=2,IF(직접데이타입력!$E179="9",직접데이타입력!$K179," ")," ")</f>
        <v xml:space="preserve"> </v>
      </c>
      <c r="K174" s="103" t="str">
        <f>IF(직접데이타입력!$M179=2,IF(직접데이타입력!$E179="10",직접데이타입력!$K179," ")," ")</f>
        <v xml:space="preserve"> </v>
      </c>
      <c r="L174" s="103" t="str">
        <f>IF(직접데이타입력!$M179=2,IF(직접데이타입력!$E179="11",직접데이타입력!$K179," ")," ")</f>
        <v xml:space="preserve"> </v>
      </c>
      <c r="M174" s="103" t="str">
        <f>IF(직접데이타입력!$M179=2,IF(직접데이타입력!$E179="12",직접데이타입력!$K179," ")," ")</f>
        <v xml:space="preserve"> </v>
      </c>
      <c r="N174" s="103" t="str">
        <f>IF(직접데이타입력!$M179=2,IF(직접데이타입력!$E179="13",직접데이타입력!$K179," ")," ")</f>
        <v xml:space="preserve"> </v>
      </c>
      <c r="O174" s="103" t="str">
        <f>IF(직접데이타입력!$M179=2,IF(직접데이타입력!$E179="14",직접데이타입력!$K179," ")," ")</f>
        <v xml:space="preserve"> </v>
      </c>
      <c r="P174" s="103" t="str">
        <f>IF(직접데이타입력!$M179=2,IF(직접데이타입력!$E179="15",직접데이타입력!$K179," ")," ")</f>
        <v xml:space="preserve"> </v>
      </c>
      <c r="Q174" s="103" t="str">
        <f>IF(직접데이타입력!$M179=2,IF(직접데이타입력!$E179="16",직접데이타입력!$K179," ")," ")</f>
        <v xml:space="preserve"> </v>
      </c>
      <c r="R174" s="103" t="str">
        <f>IF(직접데이타입력!$M179=2,IF(직접데이타입력!$E179="17",직접데이타입력!$K179," ")," ")</f>
        <v xml:space="preserve"> </v>
      </c>
      <c r="S174" s="103" t="str">
        <f>IF(직접데이타입력!$M179=2,IF(직접데이타입력!$E179="18",직접데이타입력!$K179," ")," ")</f>
        <v xml:space="preserve"> </v>
      </c>
      <c r="T174" s="103" t="str">
        <f>IF(직접데이타입력!$M179=2,IF(직접데이타입력!$E179="19",직접데이타입력!$K179," ")," ")</f>
        <v xml:space="preserve"> </v>
      </c>
    </row>
    <row r="175" spans="1:20" ht="11.25" customHeight="1">
      <c r="A175" s="103">
        <f t="shared" si="2"/>
        <v>174</v>
      </c>
      <c r="B175" s="103" t="str">
        <f>IF(직접데이타입력!$M180=2,IF(직접데이타입력!$E180="1",직접데이타입력!$K180," ")," ")</f>
        <v xml:space="preserve"> </v>
      </c>
      <c r="C175" s="103" t="str">
        <f>IF(직접데이타입력!$M180=2,IF(직접데이타입력!$E180="2",직접데이타입력!$K180," ")," ")</f>
        <v xml:space="preserve"> </v>
      </c>
      <c r="D175" s="103" t="str">
        <f>IF(직접데이타입력!$M180=2,IF(직접데이타입력!$E180="3",직접데이타입력!$K180," ")," ")</f>
        <v xml:space="preserve"> </v>
      </c>
      <c r="E175" s="103" t="str">
        <f>IF(직접데이타입력!$M180=2,IF(직접데이타입력!$E180="4",직접데이타입력!$K180," ")," ")</f>
        <v xml:space="preserve"> </v>
      </c>
      <c r="F175" s="103" t="str">
        <f>IF(직접데이타입력!$M180=2,IF(직접데이타입력!$E180="5",직접데이타입력!$K180," ")," ")</f>
        <v xml:space="preserve"> </v>
      </c>
      <c r="G175" s="103" t="str">
        <f>IF(직접데이타입력!$M180=2,IF(직접데이타입력!$E180="6",직접데이타입력!$K180," ")," ")</f>
        <v xml:space="preserve"> </v>
      </c>
      <c r="H175" s="103" t="str">
        <f>IF(직접데이타입력!$M180=2,IF(직접데이타입력!$E180="7",직접데이타입력!$K180," ")," ")</f>
        <v xml:space="preserve"> </v>
      </c>
      <c r="I175" s="103" t="str">
        <f>IF(직접데이타입력!$M180=2,IF(직접데이타입력!$E180="8",직접데이타입력!$K180," ")," ")</f>
        <v xml:space="preserve"> </v>
      </c>
      <c r="J175" s="103" t="str">
        <f>IF(직접데이타입력!$M180=2,IF(직접데이타입력!$E180="9",직접데이타입력!$K180," ")," ")</f>
        <v xml:space="preserve"> </v>
      </c>
      <c r="K175" s="103" t="str">
        <f>IF(직접데이타입력!$M180=2,IF(직접데이타입력!$E180="10",직접데이타입력!$K180," ")," ")</f>
        <v xml:space="preserve"> </v>
      </c>
      <c r="L175" s="103" t="str">
        <f>IF(직접데이타입력!$M180=2,IF(직접데이타입력!$E180="11",직접데이타입력!$K180," ")," ")</f>
        <v xml:space="preserve"> </v>
      </c>
      <c r="M175" s="103" t="str">
        <f>IF(직접데이타입력!$M180=2,IF(직접데이타입력!$E180="12",직접데이타입력!$K180," ")," ")</f>
        <v xml:space="preserve"> </v>
      </c>
      <c r="N175" s="103" t="str">
        <f>IF(직접데이타입력!$M180=2,IF(직접데이타입력!$E180="13",직접데이타입력!$K180," ")," ")</f>
        <v xml:space="preserve"> </v>
      </c>
      <c r="O175" s="103" t="str">
        <f>IF(직접데이타입력!$M180=2,IF(직접데이타입력!$E180="14",직접데이타입력!$K180," ")," ")</f>
        <v xml:space="preserve"> </v>
      </c>
      <c r="P175" s="103" t="str">
        <f>IF(직접데이타입력!$M180=2,IF(직접데이타입력!$E180="15",직접데이타입력!$K180," ")," ")</f>
        <v xml:space="preserve"> </v>
      </c>
      <c r="Q175" s="103" t="str">
        <f>IF(직접데이타입력!$M180=2,IF(직접데이타입력!$E180="16",직접데이타입력!$K180," ")," ")</f>
        <v xml:space="preserve"> </v>
      </c>
      <c r="R175" s="103" t="str">
        <f>IF(직접데이타입력!$M180=2,IF(직접데이타입력!$E180="17",직접데이타입력!$K180," ")," ")</f>
        <v xml:space="preserve"> </v>
      </c>
      <c r="S175" s="103" t="str">
        <f>IF(직접데이타입력!$M180=2,IF(직접데이타입력!$E180="18",직접데이타입력!$K180," ")," ")</f>
        <v xml:space="preserve"> </v>
      </c>
      <c r="T175" s="103" t="str">
        <f>IF(직접데이타입력!$M180=2,IF(직접데이타입력!$E180="19",직접데이타입력!$K180," ")," ")</f>
        <v xml:space="preserve"> </v>
      </c>
    </row>
    <row r="176" spans="1:20" ht="11.25" customHeight="1">
      <c r="A176" s="103">
        <f t="shared" si="2"/>
        <v>175</v>
      </c>
      <c r="B176" s="103" t="str">
        <f>IF(직접데이타입력!$M181=2,IF(직접데이타입력!$E181="1",직접데이타입력!$K181," ")," ")</f>
        <v xml:space="preserve"> </v>
      </c>
      <c r="C176" s="103" t="str">
        <f>IF(직접데이타입력!$M181=2,IF(직접데이타입력!$E181="2",직접데이타입력!$K181," ")," ")</f>
        <v xml:space="preserve"> </v>
      </c>
      <c r="D176" s="103" t="str">
        <f>IF(직접데이타입력!$M181=2,IF(직접데이타입력!$E181="3",직접데이타입력!$K181," ")," ")</f>
        <v xml:space="preserve"> </v>
      </c>
      <c r="E176" s="103" t="str">
        <f>IF(직접데이타입력!$M181=2,IF(직접데이타입력!$E181="4",직접데이타입력!$K181," ")," ")</f>
        <v xml:space="preserve"> </v>
      </c>
      <c r="F176" s="103" t="str">
        <f>IF(직접데이타입력!$M181=2,IF(직접데이타입력!$E181="5",직접데이타입력!$K181," ")," ")</f>
        <v xml:space="preserve"> </v>
      </c>
      <c r="G176" s="103" t="str">
        <f>IF(직접데이타입력!$M181=2,IF(직접데이타입력!$E181="6",직접데이타입력!$K181," ")," ")</f>
        <v xml:space="preserve"> </v>
      </c>
      <c r="H176" s="103" t="str">
        <f>IF(직접데이타입력!$M181=2,IF(직접데이타입력!$E181="7",직접데이타입력!$K181," ")," ")</f>
        <v xml:space="preserve"> </v>
      </c>
      <c r="I176" s="103" t="str">
        <f>IF(직접데이타입력!$M181=2,IF(직접데이타입력!$E181="8",직접데이타입력!$K181," ")," ")</f>
        <v xml:space="preserve"> </v>
      </c>
      <c r="J176" s="103" t="str">
        <f>IF(직접데이타입력!$M181=2,IF(직접데이타입력!$E181="9",직접데이타입력!$K181," ")," ")</f>
        <v xml:space="preserve"> </v>
      </c>
      <c r="K176" s="103" t="str">
        <f>IF(직접데이타입력!$M181=2,IF(직접데이타입력!$E181="10",직접데이타입력!$K181," ")," ")</f>
        <v xml:space="preserve"> </v>
      </c>
      <c r="L176" s="103" t="str">
        <f>IF(직접데이타입력!$M181=2,IF(직접데이타입력!$E181="11",직접데이타입력!$K181," ")," ")</f>
        <v xml:space="preserve"> </v>
      </c>
      <c r="M176" s="103" t="str">
        <f>IF(직접데이타입력!$M181=2,IF(직접데이타입력!$E181="12",직접데이타입력!$K181," ")," ")</f>
        <v xml:space="preserve"> </v>
      </c>
      <c r="N176" s="103" t="str">
        <f>IF(직접데이타입력!$M181=2,IF(직접데이타입력!$E181="13",직접데이타입력!$K181," ")," ")</f>
        <v xml:space="preserve"> </v>
      </c>
      <c r="O176" s="103" t="str">
        <f>IF(직접데이타입력!$M181=2,IF(직접데이타입력!$E181="14",직접데이타입력!$K181," ")," ")</f>
        <v xml:space="preserve"> </v>
      </c>
      <c r="P176" s="103" t="str">
        <f>IF(직접데이타입력!$M181=2,IF(직접데이타입력!$E181="15",직접데이타입력!$K181," ")," ")</f>
        <v xml:space="preserve"> </v>
      </c>
      <c r="Q176" s="103" t="str">
        <f>IF(직접데이타입력!$M181=2,IF(직접데이타입력!$E181="16",직접데이타입력!$K181," ")," ")</f>
        <v xml:space="preserve"> </v>
      </c>
      <c r="R176" s="103" t="str">
        <f>IF(직접데이타입력!$M181=2,IF(직접데이타입력!$E181="17",직접데이타입력!$K181," ")," ")</f>
        <v xml:space="preserve"> </v>
      </c>
      <c r="S176" s="103" t="str">
        <f>IF(직접데이타입력!$M181=2,IF(직접데이타입력!$E181="18",직접데이타입력!$K181," ")," ")</f>
        <v xml:space="preserve"> </v>
      </c>
      <c r="T176" s="103" t="str">
        <f>IF(직접데이타입력!$M181=2,IF(직접데이타입력!$E181="19",직접데이타입력!$K181," ")," ")</f>
        <v xml:space="preserve"> </v>
      </c>
    </row>
    <row r="177" spans="1:20" ht="11.25" customHeight="1">
      <c r="A177" s="103">
        <f t="shared" si="2"/>
        <v>176</v>
      </c>
      <c r="B177" s="103" t="str">
        <f>IF(직접데이타입력!$M182=2,IF(직접데이타입력!$E182="1",직접데이타입력!$K182," ")," ")</f>
        <v xml:space="preserve"> </v>
      </c>
      <c r="C177" s="103" t="str">
        <f>IF(직접데이타입력!$M182=2,IF(직접데이타입력!$E182="2",직접데이타입력!$K182," ")," ")</f>
        <v xml:space="preserve"> </v>
      </c>
      <c r="D177" s="103" t="str">
        <f>IF(직접데이타입력!$M182=2,IF(직접데이타입력!$E182="3",직접데이타입력!$K182," ")," ")</f>
        <v xml:space="preserve"> </v>
      </c>
      <c r="E177" s="103" t="str">
        <f>IF(직접데이타입력!$M182=2,IF(직접데이타입력!$E182="4",직접데이타입력!$K182," ")," ")</f>
        <v xml:space="preserve"> </v>
      </c>
      <c r="F177" s="103" t="str">
        <f>IF(직접데이타입력!$M182=2,IF(직접데이타입력!$E182="5",직접데이타입력!$K182," ")," ")</f>
        <v xml:space="preserve"> </v>
      </c>
      <c r="G177" s="103" t="str">
        <f>IF(직접데이타입력!$M182=2,IF(직접데이타입력!$E182="6",직접데이타입력!$K182," ")," ")</f>
        <v xml:space="preserve"> </v>
      </c>
      <c r="H177" s="103" t="str">
        <f>IF(직접데이타입력!$M182=2,IF(직접데이타입력!$E182="7",직접데이타입력!$K182," ")," ")</f>
        <v xml:space="preserve"> </v>
      </c>
      <c r="I177" s="103" t="str">
        <f>IF(직접데이타입력!$M182=2,IF(직접데이타입력!$E182="8",직접데이타입력!$K182," ")," ")</f>
        <v xml:space="preserve"> </v>
      </c>
      <c r="J177" s="103" t="str">
        <f>IF(직접데이타입력!$M182=2,IF(직접데이타입력!$E182="9",직접데이타입력!$K182," ")," ")</f>
        <v xml:space="preserve"> </v>
      </c>
      <c r="K177" s="103" t="str">
        <f>IF(직접데이타입력!$M182=2,IF(직접데이타입력!$E182="10",직접데이타입력!$K182," ")," ")</f>
        <v xml:space="preserve"> </v>
      </c>
      <c r="L177" s="103" t="str">
        <f>IF(직접데이타입력!$M182=2,IF(직접데이타입력!$E182="11",직접데이타입력!$K182," ")," ")</f>
        <v xml:space="preserve"> </v>
      </c>
      <c r="M177" s="103" t="str">
        <f>IF(직접데이타입력!$M182=2,IF(직접데이타입력!$E182="12",직접데이타입력!$K182," ")," ")</f>
        <v xml:space="preserve"> </v>
      </c>
      <c r="N177" s="103" t="str">
        <f>IF(직접데이타입력!$M182=2,IF(직접데이타입력!$E182="13",직접데이타입력!$K182," ")," ")</f>
        <v xml:space="preserve"> </v>
      </c>
      <c r="O177" s="103" t="str">
        <f>IF(직접데이타입력!$M182=2,IF(직접데이타입력!$E182="14",직접데이타입력!$K182," ")," ")</f>
        <v xml:space="preserve"> </v>
      </c>
      <c r="P177" s="103" t="str">
        <f>IF(직접데이타입력!$M182=2,IF(직접데이타입력!$E182="15",직접데이타입력!$K182," ")," ")</f>
        <v xml:space="preserve"> </v>
      </c>
      <c r="Q177" s="103" t="str">
        <f>IF(직접데이타입력!$M182=2,IF(직접데이타입력!$E182="16",직접데이타입력!$K182," ")," ")</f>
        <v xml:space="preserve"> </v>
      </c>
      <c r="R177" s="103" t="str">
        <f>IF(직접데이타입력!$M182=2,IF(직접데이타입력!$E182="17",직접데이타입력!$K182," ")," ")</f>
        <v xml:space="preserve"> </v>
      </c>
      <c r="S177" s="103" t="str">
        <f>IF(직접데이타입력!$M182=2,IF(직접데이타입력!$E182="18",직접데이타입력!$K182," ")," ")</f>
        <v xml:space="preserve"> </v>
      </c>
      <c r="T177" s="103" t="str">
        <f>IF(직접데이타입력!$M182=2,IF(직접데이타입력!$E182="19",직접데이타입력!$K182," ")," ")</f>
        <v xml:space="preserve"> </v>
      </c>
    </row>
    <row r="178" spans="1:20" ht="11.25" customHeight="1">
      <c r="A178" s="103">
        <f t="shared" si="2"/>
        <v>177</v>
      </c>
      <c r="B178" s="103" t="str">
        <f>IF(직접데이타입력!$M183=2,IF(직접데이타입력!$E183="1",직접데이타입력!$K183," ")," ")</f>
        <v xml:space="preserve"> </v>
      </c>
      <c r="C178" s="103" t="str">
        <f>IF(직접데이타입력!$M183=2,IF(직접데이타입력!$E183="2",직접데이타입력!$K183," ")," ")</f>
        <v xml:space="preserve"> </v>
      </c>
      <c r="D178" s="103" t="str">
        <f>IF(직접데이타입력!$M183=2,IF(직접데이타입력!$E183="3",직접데이타입력!$K183," ")," ")</f>
        <v xml:space="preserve"> </v>
      </c>
      <c r="E178" s="103" t="str">
        <f>IF(직접데이타입력!$M183=2,IF(직접데이타입력!$E183="4",직접데이타입력!$K183," ")," ")</f>
        <v xml:space="preserve"> </v>
      </c>
      <c r="F178" s="103" t="str">
        <f>IF(직접데이타입력!$M183=2,IF(직접데이타입력!$E183="5",직접데이타입력!$K183," ")," ")</f>
        <v xml:space="preserve"> </v>
      </c>
      <c r="G178" s="103" t="str">
        <f>IF(직접데이타입력!$M183=2,IF(직접데이타입력!$E183="6",직접데이타입력!$K183," ")," ")</f>
        <v xml:space="preserve"> </v>
      </c>
      <c r="H178" s="103" t="str">
        <f>IF(직접데이타입력!$M183=2,IF(직접데이타입력!$E183="7",직접데이타입력!$K183," ")," ")</f>
        <v xml:space="preserve"> </v>
      </c>
      <c r="I178" s="103" t="str">
        <f>IF(직접데이타입력!$M183=2,IF(직접데이타입력!$E183="8",직접데이타입력!$K183," ")," ")</f>
        <v xml:space="preserve"> </v>
      </c>
      <c r="J178" s="103" t="str">
        <f>IF(직접데이타입력!$M183=2,IF(직접데이타입력!$E183="9",직접데이타입력!$K183," ")," ")</f>
        <v xml:space="preserve"> </v>
      </c>
      <c r="K178" s="103" t="str">
        <f>IF(직접데이타입력!$M183=2,IF(직접데이타입력!$E183="10",직접데이타입력!$K183," ")," ")</f>
        <v xml:space="preserve"> </v>
      </c>
      <c r="L178" s="103" t="str">
        <f>IF(직접데이타입력!$M183=2,IF(직접데이타입력!$E183="11",직접데이타입력!$K183," ")," ")</f>
        <v xml:space="preserve"> </v>
      </c>
      <c r="M178" s="103" t="str">
        <f>IF(직접데이타입력!$M183=2,IF(직접데이타입력!$E183="12",직접데이타입력!$K183," ")," ")</f>
        <v xml:space="preserve"> </v>
      </c>
      <c r="N178" s="103" t="str">
        <f>IF(직접데이타입력!$M183=2,IF(직접데이타입력!$E183="13",직접데이타입력!$K183," ")," ")</f>
        <v xml:space="preserve"> </v>
      </c>
      <c r="O178" s="103" t="str">
        <f>IF(직접데이타입력!$M183=2,IF(직접데이타입력!$E183="14",직접데이타입력!$K183," ")," ")</f>
        <v xml:space="preserve"> </v>
      </c>
      <c r="P178" s="103" t="str">
        <f>IF(직접데이타입력!$M183=2,IF(직접데이타입력!$E183="15",직접데이타입력!$K183," ")," ")</f>
        <v xml:space="preserve"> </v>
      </c>
      <c r="Q178" s="103" t="str">
        <f>IF(직접데이타입력!$M183=2,IF(직접데이타입력!$E183="16",직접데이타입력!$K183," ")," ")</f>
        <v xml:space="preserve"> </v>
      </c>
      <c r="R178" s="103" t="str">
        <f>IF(직접데이타입력!$M183=2,IF(직접데이타입력!$E183="17",직접데이타입력!$K183," ")," ")</f>
        <v xml:space="preserve"> </v>
      </c>
      <c r="S178" s="103" t="str">
        <f>IF(직접데이타입력!$M183=2,IF(직접데이타입력!$E183="18",직접데이타입력!$K183," ")," ")</f>
        <v xml:space="preserve"> </v>
      </c>
      <c r="T178" s="103" t="str">
        <f>IF(직접데이타입력!$M183=2,IF(직접데이타입력!$E183="19",직접데이타입력!$K183," ")," ")</f>
        <v xml:space="preserve"> </v>
      </c>
    </row>
    <row r="179" spans="1:20" ht="11.25" customHeight="1">
      <c r="A179" s="103">
        <f t="shared" si="2"/>
        <v>178</v>
      </c>
      <c r="B179" s="103" t="str">
        <f>IF(직접데이타입력!$M184=2,IF(직접데이타입력!$E184="1",직접데이타입력!$K184," ")," ")</f>
        <v xml:space="preserve"> </v>
      </c>
      <c r="C179" s="103" t="str">
        <f>IF(직접데이타입력!$M184=2,IF(직접데이타입력!$E184="2",직접데이타입력!$K184," ")," ")</f>
        <v xml:space="preserve"> </v>
      </c>
      <c r="D179" s="103" t="str">
        <f>IF(직접데이타입력!$M184=2,IF(직접데이타입력!$E184="3",직접데이타입력!$K184," ")," ")</f>
        <v xml:space="preserve"> </v>
      </c>
      <c r="E179" s="103" t="str">
        <f>IF(직접데이타입력!$M184=2,IF(직접데이타입력!$E184="4",직접데이타입력!$K184," ")," ")</f>
        <v xml:space="preserve"> </v>
      </c>
      <c r="F179" s="103" t="str">
        <f>IF(직접데이타입력!$M184=2,IF(직접데이타입력!$E184="5",직접데이타입력!$K184," ")," ")</f>
        <v xml:space="preserve"> </v>
      </c>
      <c r="G179" s="103" t="str">
        <f>IF(직접데이타입력!$M184=2,IF(직접데이타입력!$E184="6",직접데이타입력!$K184," ")," ")</f>
        <v xml:space="preserve"> </v>
      </c>
      <c r="H179" s="103" t="str">
        <f>IF(직접데이타입력!$M184=2,IF(직접데이타입력!$E184="7",직접데이타입력!$K184," ")," ")</f>
        <v xml:space="preserve"> </v>
      </c>
      <c r="I179" s="103" t="str">
        <f>IF(직접데이타입력!$M184=2,IF(직접데이타입력!$E184="8",직접데이타입력!$K184," ")," ")</f>
        <v xml:space="preserve"> </v>
      </c>
      <c r="J179" s="103" t="str">
        <f>IF(직접데이타입력!$M184=2,IF(직접데이타입력!$E184="9",직접데이타입력!$K184," ")," ")</f>
        <v xml:space="preserve"> </v>
      </c>
      <c r="K179" s="103" t="str">
        <f>IF(직접데이타입력!$M184=2,IF(직접데이타입력!$E184="10",직접데이타입력!$K184," ")," ")</f>
        <v xml:space="preserve"> </v>
      </c>
      <c r="L179" s="103" t="str">
        <f>IF(직접데이타입력!$M184=2,IF(직접데이타입력!$E184="11",직접데이타입력!$K184," ")," ")</f>
        <v xml:space="preserve"> </v>
      </c>
      <c r="M179" s="103" t="str">
        <f>IF(직접데이타입력!$M184=2,IF(직접데이타입력!$E184="12",직접데이타입력!$K184," ")," ")</f>
        <v xml:space="preserve"> </v>
      </c>
      <c r="N179" s="103" t="str">
        <f>IF(직접데이타입력!$M184=2,IF(직접데이타입력!$E184="13",직접데이타입력!$K184," ")," ")</f>
        <v xml:space="preserve"> </v>
      </c>
      <c r="O179" s="103" t="str">
        <f>IF(직접데이타입력!$M184=2,IF(직접데이타입력!$E184="14",직접데이타입력!$K184," ")," ")</f>
        <v xml:space="preserve"> </v>
      </c>
      <c r="P179" s="103" t="str">
        <f>IF(직접데이타입력!$M184=2,IF(직접데이타입력!$E184="15",직접데이타입력!$K184," ")," ")</f>
        <v xml:space="preserve"> </v>
      </c>
      <c r="Q179" s="103" t="str">
        <f>IF(직접데이타입력!$M184=2,IF(직접데이타입력!$E184="16",직접데이타입력!$K184," ")," ")</f>
        <v xml:space="preserve"> </v>
      </c>
      <c r="R179" s="103" t="str">
        <f>IF(직접데이타입력!$M184=2,IF(직접데이타입력!$E184="17",직접데이타입력!$K184," ")," ")</f>
        <v xml:space="preserve"> </v>
      </c>
      <c r="S179" s="103" t="str">
        <f>IF(직접데이타입력!$M184=2,IF(직접데이타입력!$E184="18",직접데이타입력!$K184," ")," ")</f>
        <v xml:space="preserve"> </v>
      </c>
      <c r="T179" s="103" t="str">
        <f>IF(직접데이타입력!$M184=2,IF(직접데이타입력!$E184="19",직접데이타입력!$K184," ")," ")</f>
        <v xml:space="preserve"> </v>
      </c>
    </row>
    <row r="180" spans="1:20" ht="11.25" customHeight="1">
      <c r="A180" s="103">
        <f t="shared" si="2"/>
        <v>179</v>
      </c>
      <c r="B180" s="103" t="str">
        <f>IF(직접데이타입력!$M185=2,IF(직접데이타입력!$E185="1",직접데이타입력!$K185," ")," ")</f>
        <v xml:space="preserve"> </v>
      </c>
      <c r="C180" s="103" t="str">
        <f>IF(직접데이타입력!$M185=2,IF(직접데이타입력!$E185="2",직접데이타입력!$K185," ")," ")</f>
        <v xml:space="preserve"> </v>
      </c>
      <c r="D180" s="103" t="str">
        <f>IF(직접데이타입력!$M185=2,IF(직접데이타입력!$E185="3",직접데이타입력!$K185," ")," ")</f>
        <v xml:space="preserve"> </v>
      </c>
      <c r="E180" s="103" t="str">
        <f>IF(직접데이타입력!$M185=2,IF(직접데이타입력!$E185="4",직접데이타입력!$K185," ")," ")</f>
        <v xml:space="preserve"> </v>
      </c>
      <c r="F180" s="103" t="str">
        <f>IF(직접데이타입력!$M185=2,IF(직접데이타입력!$E185="5",직접데이타입력!$K185," ")," ")</f>
        <v xml:space="preserve"> </v>
      </c>
      <c r="G180" s="103" t="str">
        <f>IF(직접데이타입력!$M185=2,IF(직접데이타입력!$E185="6",직접데이타입력!$K185," ")," ")</f>
        <v xml:space="preserve"> </v>
      </c>
      <c r="H180" s="103" t="str">
        <f>IF(직접데이타입력!$M185=2,IF(직접데이타입력!$E185="7",직접데이타입력!$K185," ")," ")</f>
        <v xml:space="preserve"> </v>
      </c>
      <c r="I180" s="103" t="str">
        <f>IF(직접데이타입력!$M185=2,IF(직접데이타입력!$E185="8",직접데이타입력!$K185," ")," ")</f>
        <v xml:space="preserve"> </v>
      </c>
      <c r="J180" s="103" t="str">
        <f>IF(직접데이타입력!$M185=2,IF(직접데이타입력!$E185="9",직접데이타입력!$K185," ")," ")</f>
        <v xml:space="preserve"> </v>
      </c>
      <c r="K180" s="103" t="str">
        <f>IF(직접데이타입력!$M185=2,IF(직접데이타입력!$E185="10",직접데이타입력!$K185," ")," ")</f>
        <v xml:space="preserve"> </v>
      </c>
      <c r="L180" s="103" t="str">
        <f>IF(직접데이타입력!$M185=2,IF(직접데이타입력!$E185="11",직접데이타입력!$K185," ")," ")</f>
        <v xml:space="preserve"> </v>
      </c>
      <c r="M180" s="103" t="str">
        <f>IF(직접데이타입력!$M185=2,IF(직접데이타입력!$E185="12",직접데이타입력!$K185," ")," ")</f>
        <v xml:space="preserve"> </v>
      </c>
      <c r="N180" s="103" t="str">
        <f>IF(직접데이타입력!$M185=2,IF(직접데이타입력!$E185="13",직접데이타입력!$K185," ")," ")</f>
        <v xml:space="preserve"> </v>
      </c>
      <c r="O180" s="103" t="str">
        <f>IF(직접데이타입력!$M185=2,IF(직접데이타입력!$E185="14",직접데이타입력!$K185," ")," ")</f>
        <v xml:space="preserve"> </v>
      </c>
      <c r="P180" s="103" t="str">
        <f>IF(직접데이타입력!$M185=2,IF(직접데이타입력!$E185="15",직접데이타입력!$K185," ")," ")</f>
        <v xml:space="preserve"> </v>
      </c>
      <c r="Q180" s="103" t="str">
        <f>IF(직접데이타입력!$M185=2,IF(직접데이타입력!$E185="16",직접데이타입력!$K185," ")," ")</f>
        <v xml:space="preserve"> </v>
      </c>
      <c r="R180" s="103" t="str">
        <f>IF(직접데이타입력!$M185=2,IF(직접데이타입력!$E185="17",직접데이타입력!$K185," ")," ")</f>
        <v xml:space="preserve"> </v>
      </c>
      <c r="S180" s="103" t="str">
        <f>IF(직접데이타입력!$M185=2,IF(직접데이타입력!$E185="18",직접데이타입력!$K185," ")," ")</f>
        <v xml:space="preserve"> </v>
      </c>
      <c r="T180" s="103" t="str">
        <f>IF(직접데이타입력!$M185=2,IF(직접데이타입력!$E185="19",직접데이타입력!$K185," ")," ")</f>
        <v xml:space="preserve"> </v>
      </c>
    </row>
    <row r="181" spans="1:20" ht="11.25" customHeight="1">
      <c r="A181" s="103">
        <f t="shared" si="2"/>
        <v>180</v>
      </c>
      <c r="B181" s="103" t="str">
        <f>IF(직접데이타입력!$M186=2,IF(직접데이타입력!$E186="1",직접데이타입력!$K186," ")," ")</f>
        <v xml:space="preserve"> </v>
      </c>
      <c r="C181" s="103" t="str">
        <f>IF(직접데이타입력!$M186=2,IF(직접데이타입력!$E186="2",직접데이타입력!$K186," ")," ")</f>
        <v xml:space="preserve"> </v>
      </c>
      <c r="D181" s="103" t="str">
        <f>IF(직접데이타입력!$M186=2,IF(직접데이타입력!$E186="3",직접데이타입력!$K186," ")," ")</f>
        <v xml:space="preserve"> </v>
      </c>
      <c r="E181" s="103" t="str">
        <f>IF(직접데이타입력!$M186=2,IF(직접데이타입력!$E186="4",직접데이타입력!$K186," ")," ")</f>
        <v xml:space="preserve"> </v>
      </c>
      <c r="F181" s="103" t="str">
        <f>IF(직접데이타입력!$M186=2,IF(직접데이타입력!$E186="5",직접데이타입력!$K186," ")," ")</f>
        <v xml:space="preserve"> </v>
      </c>
      <c r="G181" s="103" t="str">
        <f>IF(직접데이타입력!$M186=2,IF(직접데이타입력!$E186="6",직접데이타입력!$K186," ")," ")</f>
        <v xml:space="preserve"> </v>
      </c>
      <c r="H181" s="103" t="str">
        <f>IF(직접데이타입력!$M186=2,IF(직접데이타입력!$E186="7",직접데이타입력!$K186," ")," ")</f>
        <v xml:space="preserve"> </v>
      </c>
      <c r="I181" s="103" t="str">
        <f>IF(직접데이타입력!$M186=2,IF(직접데이타입력!$E186="8",직접데이타입력!$K186," ")," ")</f>
        <v xml:space="preserve"> </v>
      </c>
      <c r="J181" s="103" t="str">
        <f>IF(직접데이타입력!$M186=2,IF(직접데이타입력!$E186="9",직접데이타입력!$K186," ")," ")</f>
        <v xml:space="preserve"> </v>
      </c>
      <c r="K181" s="103" t="str">
        <f>IF(직접데이타입력!$M186=2,IF(직접데이타입력!$E186="10",직접데이타입력!$K186," ")," ")</f>
        <v xml:space="preserve"> </v>
      </c>
      <c r="L181" s="103" t="str">
        <f>IF(직접데이타입력!$M186=2,IF(직접데이타입력!$E186="11",직접데이타입력!$K186," ")," ")</f>
        <v xml:space="preserve"> </v>
      </c>
      <c r="M181" s="103" t="str">
        <f>IF(직접데이타입력!$M186=2,IF(직접데이타입력!$E186="12",직접데이타입력!$K186," ")," ")</f>
        <v xml:space="preserve"> </v>
      </c>
      <c r="N181" s="103" t="str">
        <f>IF(직접데이타입력!$M186=2,IF(직접데이타입력!$E186="13",직접데이타입력!$K186," ")," ")</f>
        <v xml:space="preserve"> </v>
      </c>
      <c r="O181" s="103" t="str">
        <f>IF(직접데이타입력!$M186=2,IF(직접데이타입력!$E186="14",직접데이타입력!$K186," ")," ")</f>
        <v xml:space="preserve"> </v>
      </c>
      <c r="P181" s="103" t="str">
        <f>IF(직접데이타입력!$M186=2,IF(직접데이타입력!$E186="15",직접데이타입력!$K186," ")," ")</f>
        <v xml:space="preserve"> </v>
      </c>
      <c r="Q181" s="103" t="str">
        <f>IF(직접데이타입력!$M186=2,IF(직접데이타입력!$E186="16",직접데이타입력!$K186," ")," ")</f>
        <v xml:space="preserve"> </v>
      </c>
      <c r="R181" s="103" t="str">
        <f>IF(직접데이타입력!$M186=2,IF(직접데이타입력!$E186="17",직접데이타입력!$K186," ")," ")</f>
        <v xml:space="preserve"> </v>
      </c>
      <c r="S181" s="103" t="str">
        <f>IF(직접데이타입력!$M186=2,IF(직접데이타입력!$E186="18",직접데이타입력!$K186," ")," ")</f>
        <v xml:space="preserve"> </v>
      </c>
      <c r="T181" s="103" t="str">
        <f>IF(직접데이타입력!$M186=2,IF(직접데이타입력!$E186="19",직접데이타입력!$K186," ")," ")</f>
        <v xml:space="preserve"> </v>
      </c>
    </row>
    <row r="182" spans="1:20" ht="11.25" customHeight="1">
      <c r="A182" s="103">
        <f t="shared" si="2"/>
        <v>181</v>
      </c>
      <c r="B182" s="103" t="str">
        <f>IF(직접데이타입력!$M187=2,IF(직접데이타입력!$E187="1",직접데이타입력!$K187," ")," ")</f>
        <v xml:space="preserve"> </v>
      </c>
      <c r="C182" s="103" t="str">
        <f>IF(직접데이타입력!$M187=2,IF(직접데이타입력!$E187="2",직접데이타입력!$K187," ")," ")</f>
        <v xml:space="preserve"> </v>
      </c>
      <c r="D182" s="103" t="str">
        <f>IF(직접데이타입력!$M187=2,IF(직접데이타입력!$E187="3",직접데이타입력!$K187," ")," ")</f>
        <v xml:space="preserve"> </v>
      </c>
      <c r="E182" s="103" t="str">
        <f>IF(직접데이타입력!$M187=2,IF(직접데이타입력!$E187="4",직접데이타입력!$K187," ")," ")</f>
        <v xml:space="preserve"> </v>
      </c>
      <c r="F182" s="103" t="str">
        <f>IF(직접데이타입력!$M187=2,IF(직접데이타입력!$E187="5",직접데이타입력!$K187," ")," ")</f>
        <v xml:space="preserve"> </v>
      </c>
      <c r="G182" s="103" t="str">
        <f>IF(직접데이타입력!$M187=2,IF(직접데이타입력!$E187="6",직접데이타입력!$K187," ")," ")</f>
        <v xml:space="preserve"> </v>
      </c>
      <c r="H182" s="103" t="str">
        <f>IF(직접데이타입력!$M187=2,IF(직접데이타입력!$E187="7",직접데이타입력!$K187," ")," ")</f>
        <v xml:space="preserve"> </v>
      </c>
      <c r="I182" s="103" t="str">
        <f>IF(직접데이타입력!$M187=2,IF(직접데이타입력!$E187="8",직접데이타입력!$K187," ")," ")</f>
        <v xml:space="preserve"> </v>
      </c>
      <c r="J182" s="103" t="str">
        <f>IF(직접데이타입력!$M187=2,IF(직접데이타입력!$E187="9",직접데이타입력!$K187," ")," ")</f>
        <v xml:space="preserve"> </v>
      </c>
      <c r="K182" s="103" t="str">
        <f>IF(직접데이타입력!$M187=2,IF(직접데이타입력!$E187="10",직접데이타입력!$K187," ")," ")</f>
        <v xml:space="preserve"> </v>
      </c>
      <c r="L182" s="103" t="str">
        <f>IF(직접데이타입력!$M187=2,IF(직접데이타입력!$E187="11",직접데이타입력!$K187," ")," ")</f>
        <v xml:space="preserve"> </v>
      </c>
      <c r="M182" s="103" t="str">
        <f>IF(직접데이타입력!$M187=2,IF(직접데이타입력!$E187="12",직접데이타입력!$K187," ")," ")</f>
        <v xml:space="preserve"> </v>
      </c>
      <c r="N182" s="103" t="str">
        <f>IF(직접데이타입력!$M187=2,IF(직접데이타입력!$E187="13",직접데이타입력!$K187," ")," ")</f>
        <v xml:space="preserve"> </v>
      </c>
      <c r="O182" s="103" t="str">
        <f>IF(직접데이타입력!$M187=2,IF(직접데이타입력!$E187="14",직접데이타입력!$K187," ")," ")</f>
        <v xml:space="preserve"> </v>
      </c>
      <c r="P182" s="103" t="str">
        <f>IF(직접데이타입력!$M187=2,IF(직접데이타입력!$E187="15",직접데이타입력!$K187," ")," ")</f>
        <v xml:space="preserve"> </v>
      </c>
      <c r="Q182" s="103" t="str">
        <f>IF(직접데이타입력!$M187=2,IF(직접데이타입력!$E187="16",직접데이타입력!$K187," ")," ")</f>
        <v xml:space="preserve"> </v>
      </c>
      <c r="R182" s="103" t="str">
        <f>IF(직접데이타입력!$M187=2,IF(직접데이타입력!$E187="17",직접데이타입력!$K187," ")," ")</f>
        <v xml:space="preserve"> </v>
      </c>
      <c r="S182" s="103" t="str">
        <f>IF(직접데이타입력!$M187=2,IF(직접데이타입력!$E187="18",직접데이타입력!$K187," ")," ")</f>
        <v xml:space="preserve"> </v>
      </c>
      <c r="T182" s="103" t="str">
        <f>IF(직접데이타입력!$M187=2,IF(직접데이타입력!$E187="19",직접데이타입력!$K187," ")," ")</f>
        <v xml:space="preserve"> </v>
      </c>
    </row>
    <row r="183" spans="1:20" ht="11.25" customHeight="1">
      <c r="A183" s="103">
        <f t="shared" si="2"/>
        <v>182</v>
      </c>
      <c r="B183" s="103" t="str">
        <f>IF(직접데이타입력!$M188=2,IF(직접데이타입력!$E188="1",직접데이타입력!$K188," ")," ")</f>
        <v xml:space="preserve"> </v>
      </c>
      <c r="C183" s="103" t="str">
        <f>IF(직접데이타입력!$M188=2,IF(직접데이타입력!$E188="2",직접데이타입력!$K188," ")," ")</f>
        <v xml:space="preserve"> </v>
      </c>
      <c r="D183" s="103" t="str">
        <f>IF(직접데이타입력!$M188=2,IF(직접데이타입력!$E188="3",직접데이타입력!$K188," ")," ")</f>
        <v xml:space="preserve"> </v>
      </c>
      <c r="E183" s="103" t="str">
        <f>IF(직접데이타입력!$M188=2,IF(직접데이타입력!$E188="4",직접데이타입력!$K188," ")," ")</f>
        <v xml:space="preserve"> </v>
      </c>
      <c r="F183" s="103" t="str">
        <f>IF(직접데이타입력!$M188=2,IF(직접데이타입력!$E188="5",직접데이타입력!$K188," ")," ")</f>
        <v xml:space="preserve"> </v>
      </c>
      <c r="G183" s="103" t="str">
        <f>IF(직접데이타입력!$M188=2,IF(직접데이타입력!$E188="6",직접데이타입력!$K188," ")," ")</f>
        <v xml:space="preserve"> </v>
      </c>
      <c r="H183" s="103" t="str">
        <f>IF(직접데이타입력!$M188=2,IF(직접데이타입력!$E188="7",직접데이타입력!$K188," ")," ")</f>
        <v xml:space="preserve"> </v>
      </c>
      <c r="I183" s="103" t="str">
        <f>IF(직접데이타입력!$M188=2,IF(직접데이타입력!$E188="8",직접데이타입력!$K188," ")," ")</f>
        <v xml:space="preserve"> </v>
      </c>
      <c r="J183" s="103" t="str">
        <f>IF(직접데이타입력!$M188=2,IF(직접데이타입력!$E188="9",직접데이타입력!$K188," ")," ")</f>
        <v xml:space="preserve"> </v>
      </c>
      <c r="K183" s="103" t="str">
        <f>IF(직접데이타입력!$M188=2,IF(직접데이타입력!$E188="10",직접데이타입력!$K188," ")," ")</f>
        <v xml:space="preserve"> </v>
      </c>
      <c r="L183" s="103" t="str">
        <f>IF(직접데이타입력!$M188=2,IF(직접데이타입력!$E188="11",직접데이타입력!$K188," ")," ")</f>
        <v xml:space="preserve"> </v>
      </c>
      <c r="M183" s="103" t="str">
        <f>IF(직접데이타입력!$M188=2,IF(직접데이타입력!$E188="12",직접데이타입력!$K188," ")," ")</f>
        <v xml:space="preserve"> </v>
      </c>
      <c r="N183" s="103" t="str">
        <f>IF(직접데이타입력!$M188=2,IF(직접데이타입력!$E188="13",직접데이타입력!$K188," ")," ")</f>
        <v xml:space="preserve"> </v>
      </c>
      <c r="O183" s="103" t="str">
        <f>IF(직접데이타입력!$M188=2,IF(직접데이타입력!$E188="14",직접데이타입력!$K188," ")," ")</f>
        <v xml:space="preserve"> </v>
      </c>
      <c r="P183" s="103" t="str">
        <f>IF(직접데이타입력!$M188=2,IF(직접데이타입력!$E188="15",직접데이타입력!$K188," ")," ")</f>
        <v xml:space="preserve"> </v>
      </c>
      <c r="Q183" s="103" t="str">
        <f>IF(직접데이타입력!$M188=2,IF(직접데이타입력!$E188="16",직접데이타입력!$K188," ")," ")</f>
        <v xml:space="preserve"> </v>
      </c>
      <c r="R183" s="103" t="str">
        <f>IF(직접데이타입력!$M188=2,IF(직접데이타입력!$E188="17",직접데이타입력!$K188," ")," ")</f>
        <v xml:space="preserve"> </v>
      </c>
      <c r="S183" s="103" t="str">
        <f>IF(직접데이타입력!$M188=2,IF(직접데이타입력!$E188="18",직접데이타입력!$K188," ")," ")</f>
        <v xml:space="preserve"> </v>
      </c>
      <c r="T183" s="103" t="str">
        <f>IF(직접데이타입력!$M188=2,IF(직접데이타입력!$E188="19",직접데이타입력!$K188," ")," ")</f>
        <v xml:space="preserve"> </v>
      </c>
    </row>
    <row r="184" spans="1:20" ht="11.25" customHeight="1">
      <c r="A184" s="103">
        <f t="shared" si="2"/>
        <v>183</v>
      </c>
      <c r="B184" s="103" t="str">
        <f>IF(직접데이타입력!$M189=2,IF(직접데이타입력!$E189="1",직접데이타입력!$K189," ")," ")</f>
        <v xml:space="preserve"> </v>
      </c>
      <c r="C184" s="103" t="str">
        <f>IF(직접데이타입력!$M189=2,IF(직접데이타입력!$E189="2",직접데이타입력!$K189," ")," ")</f>
        <v xml:space="preserve"> </v>
      </c>
      <c r="D184" s="103" t="str">
        <f>IF(직접데이타입력!$M189=2,IF(직접데이타입력!$E189="3",직접데이타입력!$K189," ")," ")</f>
        <v xml:space="preserve"> </v>
      </c>
      <c r="E184" s="103" t="str">
        <f>IF(직접데이타입력!$M189=2,IF(직접데이타입력!$E189="4",직접데이타입력!$K189," ")," ")</f>
        <v xml:space="preserve"> </v>
      </c>
      <c r="F184" s="103" t="str">
        <f>IF(직접데이타입력!$M189=2,IF(직접데이타입력!$E189="5",직접데이타입력!$K189," ")," ")</f>
        <v xml:space="preserve"> </v>
      </c>
      <c r="G184" s="103" t="str">
        <f>IF(직접데이타입력!$M189=2,IF(직접데이타입력!$E189="6",직접데이타입력!$K189," ")," ")</f>
        <v xml:space="preserve"> </v>
      </c>
      <c r="H184" s="103" t="str">
        <f>IF(직접데이타입력!$M189=2,IF(직접데이타입력!$E189="7",직접데이타입력!$K189," ")," ")</f>
        <v xml:space="preserve"> </v>
      </c>
      <c r="I184" s="103" t="str">
        <f>IF(직접데이타입력!$M189=2,IF(직접데이타입력!$E189="8",직접데이타입력!$K189," ")," ")</f>
        <v xml:space="preserve"> </v>
      </c>
      <c r="J184" s="103" t="str">
        <f>IF(직접데이타입력!$M189=2,IF(직접데이타입력!$E189="9",직접데이타입력!$K189," ")," ")</f>
        <v xml:space="preserve"> </v>
      </c>
      <c r="K184" s="103" t="str">
        <f>IF(직접데이타입력!$M189=2,IF(직접데이타입력!$E189="10",직접데이타입력!$K189," ")," ")</f>
        <v xml:space="preserve"> </v>
      </c>
      <c r="L184" s="103" t="str">
        <f>IF(직접데이타입력!$M189=2,IF(직접데이타입력!$E189="11",직접데이타입력!$K189," ")," ")</f>
        <v xml:space="preserve"> </v>
      </c>
      <c r="M184" s="103" t="str">
        <f>IF(직접데이타입력!$M189=2,IF(직접데이타입력!$E189="12",직접데이타입력!$K189," ")," ")</f>
        <v xml:space="preserve"> </v>
      </c>
      <c r="N184" s="103" t="str">
        <f>IF(직접데이타입력!$M189=2,IF(직접데이타입력!$E189="13",직접데이타입력!$K189," ")," ")</f>
        <v xml:space="preserve"> </v>
      </c>
      <c r="O184" s="103" t="str">
        <f>IF(직접데이타입력!$M189=2,IF(직접데이타입력!$E189="14",직접데이타입력!$K189," ")," ")</f>
        <v xml:space="preserve"> </v>
      </c>
      <c r="P184" s="103" t="str">
        <f>IF(직접데이타입력!$M189=2,IF(직접데이타입력!$E189="15",직접데이타입력!$K189," ")," ")</f>
        <v xml:space="preserve"> </v>
      </c>
      <c r="Q184" s="103" t="str">
        <f>IF(직접데이타입력!$M189=2,IF(직접데이타입력!$E189="16",직접데이타입력!$K189," ")," ")</f>
        <v xml:space="preserve"> </v>
      </c>
      <c r="R184" s="103" t="str">
        <f>IF(직접데이타입력!$M189=2,IF(직접데이타입력!$E189="17",직접데이타입력!$K189," ")," ")</f>
        <v xml:space="preserve"> </v>
      </c>
      <c r="S184" s="103" t="str">
        <f>IF(직접데이타입력!$M189=2,IF(직접데이타입력!$E189="18",직접데이타입력!$K189," ")," ")</f>
        <v xml:space="preserve"> </v>
      </c>
      <c r="T184" s="103" t="str">
        <f>IF(직접데이타입력!$M189=2,IF(직접데이타입력!$E189="19",직접데이타입력!$K189," ")," ")</f>
        <v xml:space="preserve"> </v>
      </c>
    </row>
    <row r="185" spans="1:20" ht="11.25" customHeight="1">
      <c r="A185" s="103">
        <f t="shared" si="2"/>
        <v>184</v>
      </c>
      <c r="B185" s="103" t="str">
        <f>IF(직접데이타입력!$M190=2,IF(직접데이타입력!$E190="1",직접데이타입력!$K190," ")," ")</f>
        <v xml:space="preserve"> </v>
      </c>
      <c r="C185" s="103" t="str">
        <f>IF(직접데이타입력!$M190=2,IF(직접데이타입력!$E190="2",직접데이타입력!$K190," ")," ")</f>
        <v xml:space="preserve"> </v>
      </c>
      <c r="D185" s="103" t="str">
        <f>IF(직접데이타입력!$M190=2,IF(직접데이타입력!$E190="3",직접데이타입력!$K190," ")," ")</f>
        <v xml:space="preserve"> </v>
      </c>
      <c r="E185" s="103" t="str">
        <f>IF(직접데이타입력!$M190=2,IF(직접데이타입력!$E190="4",직접데이타입력!$K190," ")," ")</f>
        <v xml:space="preserve"> </v>
      </c>
      <c r="F185" s="103" t="str">
        <f>IF(직접데이타입력!$M190=2,IF(직접데이타입력!$E190="5",직접데이타입력!$K190," ")," ")</f>
        <v xml:space="preserve"> </v>
      </c>
      <c r="G185" s="103" t="str">
        <f>IF(직접데이타입력!$M190=2,IF(직접데이타입력!$E190="6",직접데이타입력!$K190," ")," ")</f>
        <v xml:space="preserve"> </v>
      </c>
      <c r="H185" s="103" t="str">
        <f>IF(직접데이타입력!$M190=2,IF(직접데이타입력!$E190="7",직접데이타입력!$K190," ")," ")</f>
        <v xml:space="preserve"> </v>
      </c>
      <c r="I185" s="103" t="str">
        <f>IF(직접데이타입력!$M190=2,IF(직접데이타입력!$E190="8",직접데이타입력!$K190," ")," ")</f>
        <v xml:space="preserve"> </v>
      </c>
      <c r="J185" s="103" t="str">
        <f>IF(직접데이타입력!$M190=2,IF(직접데이타입력!$E190="9",직접데이타입력!$K190," ")," ")</f>
        <v xml:space="preserve"> </v>
      </c>
      <c r="K185" s="103" t="str">
        <f>IF(직접데이타입력!$M190=2,IF(직접데이타입력!$E190="10",직접데이타입력!$K190," ")," ")</f>
        <v xml:space="preserve"> </v>
      </c>
      <c r="L185" s="103" t="str">
        <f>IF(직접데이타입력!$M190=2,IF(직접데이타입력!$E190="11",직접데이타입력!$K190," ")," ")</f>
        <v xml:space="preserve"> </v>
      </c>
      <c r="M185" s="103" t="str">
        <f>IF(직접데이타입력!$M190=2,IF(직접데이타입력!$E190="12",직접데이타입력!$K190," ")," ")</f>
        <v xml:space="preserve"> </v>
      </c>
      <c r="N185" s="103" t="str">
        <f>IF(직접데이타입력!$M190=2,IF(직접데이타입력!$E190="13",직접데이타입력!$K190," ")," ")</f>
        <v xml:space="preserve"> </v>
      </c>
      <c r="O185" s="103" t="str">
        <f>IF(직접데이타입력!$M190=2,IF(직접데이타입력!$E190="14",직접데이타입력!$K190," ")," ")</f>
        <v xml:space="preserve"> </v>
      </c>
      <c r="P185" s="103" t="str">
        <f>IF(직접데이타입력!$M190=2,IF(직접데이타입력!$E190="15",직접데이타입력!$K190," ")," ")</f>
        <v xml:space="preserve"> </v>
      </c>
      <c r="Q185" s="103" t="str">
        <f>IF(직접데이타입력!$M190=2,IF(직접데이타입력!$E190="16",직접데이타입력!$K190," ")," ")</f>
        <v xml:space="preserve"> </v>
      </c>
      <c r="R185" s="103" t="str">
        <f>IF(직접데이타입력!$M190=2,IF(직접데이타입력!$E190="17",직접데이타입력!$K190," ")," ")</f>
        <v xml:space="preserve"> </v>
      </c>
      <c r="S185" s="103" t="str">
        <f>IF(직접데이타입력!$M190=2,IF(직접데이타입력!$E190="18",직접데이타입력!$K190," ")," ")</f>
        <v xml:space="preserve"> </v>
      </c>
      <c r="T185" s="103" t="str">
        <f>IF(직접데이타입력!$M190=2,IF(직접데이타입력!$E190="19",직접데이타입력!$K190," ")," ")</f>
        <v xml:space="preserve"> </v>
      </c>
    </row>
    <row r="186" spans="1:20" ht="11.25" customHeight="1">
      <c r="A186" s="103">
        <f t="shared" si="2"/>
        <v>185</v>
      </c>
      <c r="B186" s="103" t="str">
        <f>IF(직접데이타입력!$M191=2,IF(직접데이타입력!$E191="1",직접데이타입력!$K191," ")," ")</f>
        <v xml:space="preserve"> </v>
      </c>
      <c r="C186" s="103" t="str">
        <f>IF(직접데이타입력!$M191=2,IF(직접데이타입력!$E191="2",직접데이타입력!$K191," ")," ")</f>
        <v xml:space="preserve"> </v>
      </c>
      <c r="D186" s="103" t="str">
        <f>IF(직접데이타입력!$M191=2,IF(직접데이타입력!$E191="3",직접데이타입력!$K191," ")," ")</f>
        <v xml:space="preserve"> </v>
      </c>
      <c r="E186" s="103" t="str">
        <f>IF(직접데이타입력!$M191=2,IF(직접데이타입력!$E191="4",직접데이타입력!$K191," ")," ")</f>
        <v xml:space="preserve"> </v>
      </c>
      <c r="F186" s="103" t="str">
        <f>IF(직접데이타입력!$M191=2,IF(직접데이타입력!$E191="5",직접데이타입력!$K191," ")," ")</f>
        <v xml:space="preserve"> </v>
      </c>
      <c r="G186" s="103" t="str">
        <f>IF(직접데이타입력!$M191=2,IF(직접데이타입력!$E191="6",직접데이타입력!$K191," ")," ")</f>
        <v xml:space="preserve"> </v>
      </c>
      <c r="H186" s="103" t="str">
        <f>IF(직접데이타입력!$M191=2,IF(직접데이타입력!$E191="7",직접데이타입력!$K191," ")," ")</f>
        <v xml:space="preserve"> </v>
      </c>
      <c r="I186" s="103" t="str">
        <f>IF(직접데이타입력!$M191=2,IF(직접데이타입력!$E191="8",직접데이타입력!$K191," ")," ")</f>
        <v xml:space="preserve"> </v>
      </c>
      <c r="J186" s="103" t="str">
        <f>IF(직접데이타입력!$M191=2,IF(직접데이타입력!$E191="9",직접데이타입력!$K191," ")," ")</f>
        <v xml:space="preserve"> </v>
      </c>
      <c r="K186" s="103" t="str">
        <f>IF(직접데이타입력!$M191=2,IF(직접데이타입력!$E191="10",직접데이타입력!$K191," ")," ")</f>
        <v xml:space="preserve"> </v>
      </c>
      <c r="L186" s="103" t="str">
        <f>IF(직접데이타입력!$M191=2,IF(직접데이타입력!$E191="11",직접데이타입력!$K191," ")," ")</f>
        <v xml:space="preserve"> </v>
      </c>
      <c r="M186" s="103" t="str">
        <f>IF(직접데이타입력!$M191=2,IF(직접데이타입력!$E191="12",직접데이타입력!$K191," ")," ")</f>
        <v xml:space="preserve"> </v>
      </c>
      <c r="N186" s="103" t="str">
        <f>IF(직접데이타입력!$M191=2,IF(직접데이타입력!$E191="13",직접데이타입력!$K191," ")," ")</f>
        <v xml:space="preserve"> </v>
      </c>
      <c r="O186" s="103" t="str">
        <f>IF(직접데이타입력!$M191=2,IF(직접데이타입력!$E191="14",직접데이타입력!$K191," ")," ")</f>
        <v xml:space="preserve"> </v>
      </c>
      <c r="P186" s="103" t="str">
        <f>IF(직접데이타입력!$M191=2,IF(직접데이타입력!$E191="15",직접데이타입력!$K191," ")," ")</f>
        <v xml:space="preserve"> </v>
      </c>
      <c r="Q186" s="103" t="str">
        <f>IF(직접데이타입력!$M191=2,IF(직접데이타입력!$E191="16",직접데이타입력!$K191," ")," ")</f>
        <v xml:space="preserve"> </v>
      </c>
      <c r="R186" s="103" t="str">
        <f>IF(직접데이타입력!$M191=2,IF(직접데이타입력!$E191="17",직접데이타입력!$K191," ")," ")</f>
        <v xml:space="preserve"> </v>
      </c>
      <c r="S186" s="103" t="str">
        <f>IF(직접데이타입력!$M191=2,IF(직접데이타입력!$E191="18",직접데이타입력!$K191," ")," ")</f>
        <v xml:space="preserve"> </v>
      </c>
      <c r="T186" s="103" t="str">
        <f>IF(직접데이타입력!$M191=2,IF(직접데이타입력!$E191="19",직접데이타입력!$K191," ")," ")</f>
        <v xml:space="preserve"> </v>
      </c>
    </row>
    <row r="187" spans="1:20" ht="11.25" customHeight="1">
      <c r="A187" s="103">
        <f t="shared" si="2"/>
        <v>186</v>
      </c>
      <c r="B187" s="103" t="str">
        <f>IF(직접데이타입력!$M192=2,IF(직접데이타입력!$E192="1",직접데이타입력!$K192," ")," ")</f>
        <v xml:space="preserve"> </v>
      </c>
      <c r="C187" s="103" t="str">
        <f>IF(직접데이타입력!$M192=2,IF(직접데이타입력!$E192="2",직접데이타입력!$K192," ")," ")</f>
        <v xml:space="preserve"> </v>
      </c>
      <c r="D187" s="103" t="str">
        <f>IF(직접데이타입력!$M192=2,IF(직접데이타입력!$E192="3",직접데이타입력!$K192," ")," ")</f>
        <v xml:space="preserve"> </v>
      </c>
      <c r="E187" s="103" t="str">
        <f>IF(직접데이타입력!$M192=2,IF(직접데이타입력!$E192="4",직접데이타입력!$K192," ")," ")</f>
        <v xml:space="preserve"> </v>
      </c>
      <c r="F187" s="103" t="str">
        <f>IF(직접데이타입력!$M192=2,IF(직접데이타입력!$E192="5",직접데이타입력!$K192," ")," ")</f>
        <v xml:space="preserve"> </v>
      </c>
      <c r="G187" s="103" t="str">
        <f>IF(직접데이타입력!$M192=2,IF(직접데이타입력!$E192="6",직접데이타입력!$K192," ")," ")</f>
        <v xml:space="preserve"> </v>
      </c>
      <c r="H187" s="103" t="str">
        <f>IF(직접데이타입력!$M192=2,IF(직접데이타입력!$E192="7",직접데이타입력!$K192," ")," ")</f>
        <v xml:space="preserve"> </v>
      </c>
      <c r="I187" s="103" t="str">
        <f>IF(직접데이타입력!$M192=2,IF(직접데이타입력!$E192="8",직접데이타입력!$K192," ")," ")</f>
        <v xml:space="preserve"> </v>
      </c>
      <c r="J187" s="103" t="str">
        <f>IF(직접데이타입력!$M192=2,IF(직접데이타입력!$E192="9",직접데이타입력!$K192," ")," ")</f>
        <v xml:space="preserve"> </v>
      </c>
      <c r="K187" s="103" t="str">
        <f>IF(직접데이타입력!$M192=2,IF(직접데이타입력!$E192="10",직접데이타입력!$K192," ")," ")</f>
        <v xml:space="preserve"> </v>
      </c>
      <c r="L187" s="103" t="str">
        <f>IF(직접데이타입력!$M192=2,IF(직접데이타입력!$E192="11",직접데이타입력!$K192," ")," ")</f>
        <v xml:space="preserve"> </v>
      </c>
      <c r="M187" s="103" t="str">
        <f>IF(직접데이타입력!$M192=2,IF(직접데이타입력!$E192="12",직접데이타입력!$K192," ")," ")</f>
        <v xml:space="preserve"> </v>
      </c>
      <c r="N187" s="103" t="str">
        <f>IF(직접데이타입력!$M192=2,IF(직접데이타입력!$E192="13",직접데이타입력!$K192," ")," ")</f>
        <v xml:space="preserve"> </v>
      </c>
      <c r="O187" s="103" t="str">
        <f>IF(직접데이타입력!$M192=2,IF(직접데이타입력!$E192="14",직접데이타입력!$K192," ")," ")</f>
        <v xml:space="preserve"> </v>
      </c>
      <c r="P187" s="103" t="str">
        <f>IF(직접데이타입력!$M192=2,IF(직접데이타입력!$E192="15",직접데이타입력!$K192," ")," ")</f>
        <v xml:space="preserve"> </v>
      </c>
      <c r="Q187" s="103" t="str">
        <f>IF(직접데이타입력!$M192=2,IF(직접데이타입력!$E192="16",직접데이타입력!$K192," ")," ")</f>
        <v xml:space="preserve"> </v>
      </c>
      <c r="R187" s="103" t="str">
        <f>IF(직접데이타입력!$M192=2,IF(직접데이타입력!$E192="17",직접데이타입력!$K192," ")," ")</f>
        <v xml:space="preserve"> </v>
      </c>
      <c r="S187" s="103" t="str">
        <f>IF(직접데이타입력!$M192=2,IF(직접데이타입력!$E192="18",직접데이타입력!$K192," ")," ")</f>
        <v xml:space="preserve"> </v>
      </c>
      <c r="T187" s="103" t="str">
        <f>IF(직접데이타입력!$M192=2,IF(직접데이타입력!$E192="19",직접데이타입력!$K192," ")," ")</f>
        <v xml:space="preserve"> </v>
      </c>
    </row>
    <row r="188" spans="1:20" ht="11.25" customHeight="1">
      <c r="A188" s="103">
        <f t="shared" si="2"/>
        <v>187</v>
      </c>
      <c r="B188" s="103" t="str">
        <f>IF(직접데이타입력!$M193=2,IF(직접데이타입력!$E193="1",직접데이타입력!$K193," ")," ")</f>
        <v xml:space="preserve"> </v>
      </c>
      <c r="C188" s="103" t="str">
        <f>IF(직접데이타입력!$M193=2,IF(직접데이타입력!$E193="2",직접데이타입력!$K193," ")," ")</f>
        <v xml:space="preserve"> </v>
      </c>
      <c r="D188" s="103" t="str">
        <f>IF(직접데이타입력!$M193=2,IF(직접데이타입력!$E193="3",직접데이타입력!$K193," ")," ")</f>
        <v xml:space="preserve"> </v>
      </c>
      <c r="E188" s="103" t="str">
        <f>IF(직접데이타입력!$M193=2,IF(직접데이타입력!$E193="4",직접데이타입력!$K193," ")," ")</f>
        <v xml:space="preserve"> </v>
      </c>
      <c r="F188" s="103" t="str">
        <f>IF(직접데이타입력!$M193=2,IF(직접데이타입력!$E193="5",직접데이타입력!$K193," ")," ")</f>
        <v xml:space="preserve"> </v>
      </c>
      <c r="G188" s="103" t="str">
        <f>IF(직접데이타입력!$M193=2,IF(직접데이타입력!$E193="6",직접데이타입력!$K193," ")," ")</f>
        <v xml:space="preserve"> </v>
      </c>
      <c r="H188" s="103" t="str">
        <f>IF(직접데이타입력!$M193=2,IF(직접데이타입력!$E193="7",직접데이타입력!$K193," ")," ")</f>
        <v xml:space="preserve"> </v>
      </c>
      <c r="I188" s="103" t="str">
        <f>IF(직접데이타입력!$M193=2,IF(직접데이타입력!$E193="8",직접데이타입력!$K193," ")," ")</f>
        <v xml:space="preserve"> </v>
      </c>
      <c r="J188" s="103" t="str">
        <f>IF(직접데이타입력!$M193=2,IF(직접데이타입력!$E193="9",직접데이타입력!$K193," ")," ")</f>
        <v xml:space="preserve"> </v>
      </c>
      <c r="K188" s="103" t="str">
        <f>IF(직접데이타입력!$M193=2,IF(직접데이타입력!$E193="10",직접데이타입력!$K193," ")," ")</f>
        <v xml:space="preserve"> </v>
      </c>
      <c r="L188" s="103" t="str">
        <f>IF(직접데이타입력!$M193=2,IF(직접데이타입력!$E193="11",직접데이타입력!$K193," ")," ")</f>
        <v xml:space="preserve"> </v>
      </c>
      <c r="M188" s="103" t="str">
        <f>IF(직접데이타입력!$M193=2,IF(직접데이타입력!$E193="12",직접데이타입력!$K193," ")," ")</f>
        <v xml:space="preserve"> </v>
      </c>
      <c r="N188" s="103" t="str">
        <f>IF(직접데이타입력!$M193=2,IF(직접데이타입력!$E193="13",직접데이타입력!$K193," ")," ")</f>
        <v xml:space="preserve"> </v>
      </c>
      <c r="O188" s="103" t="str">
        <f>IF(직접데이타입력!$M193=2,IF(직접데이타입력!$E193="14",직접데이타입력!$K193," ")," ")</f>
        <v xml:space="preserve"> </v>
      </c>
      <c r="P188" s="103" t="str">
        <f>IF(직접데이타입력!$M193=2,IF(직접데이타입력!$E193="15",직접데이타입력!$K193," ")," ")</f>
        <v xml:space="preserve"> </v>
      </c>
      <c r="Q188" s="103" t="str">
        <f>IF(직접데이타입력!$M193=2,IF(직접데이타입력!$E193="16",직접데이타입력!$K193," ")," ")</f>
        <v xml:space="preserve"> </v>
      </c>
      <c r="R188" s="103" t="str">
        <f>IF(직접데이타입력!$M193=2,IF(직접데이타입력!$E193="17",직접데이타입력!$K193," ")," ")</f>
        <v xml:space="preserve"> </v>
      </c>
      <c r="S188" s="103" t="str">
        <f>IF(직접데이타입력!$M193=2,IF(직접데이타입력!$E193="18",직접데이타입력!$K193," ")," ")</f>
        <v xml:space="preserve"> </v>
      </c>
      <c r="T188" s="103" t="str">
        <f>IF(직접데이타입력!$M193=2,IF(직접데이타입력!$E193="19",직접데이타입력!$K193," ")," ")</f>
        <v xml:space="preserve"> </v>
      </c>
    </row>
    <row r="189" spans="1:20" ht="11.25" customHeight="1">
      <c r="A189" s="103">
        <f t="shared" si="2"/>
        <v>188</v>
      </c>
      <c r="B189" s="103" t="str">
        <f>IF(직접데이타입력!$M194=2,IF(직접데이타입력!$E194="1",직접데이타입력!$K194," ")," ")</f>
        <v xml:space="preserve"> </v>
      </c>
      <c r="C189" s="103" t="str">
        <f>IF(직접데이타입력!$M194=2,IF(직접데이타입력!$E194="2",직접데이타입력!$K194," ")," ")</f>
        <v xml:space="preserve"> </v>
      </c>
      <c r="D189" s="103" t="str">
        <f>IF(직접데이타입력!$M194=2,IF(직접데이타입력!$E194="3",직접데이타입력!$K194," ")," ")</f>
        <v xml:space="preserve"> </v>
      </c>
      <c r="E189" s="103" t="str">
        <f>IF(직접데이타입력!$M194=2,IF(직접데이타입력!$E194="4",직접데이타입력!$K194," ")," ")</f>
        <v xml:space="preserve"> </v>
      </c>
      <c r="F189" s="103" t="str">
        <f>IF(직접데이타입력!$M194=2,IF(직접데이타입력!$E194="5",직접데이타입력!$K194," ")," ")</f>
        <v xml:space="preserve"> </v>
      </c>
      <c r="G189" s="103" t="str">
        <f>IF(직접데이타입력!$M194=2,IF(직접데이타입력!$E194="6",직접데이타입력!$K194," ")," ")</f>
        <v xml:space="preserve"> </v>
      </c>
      <c r="H189" s="103" t="str">
        <f>IF(직접데이타입력!$M194=2,IF(직접데이타입력!$E194="7",직접데이타입력!$K194," ")," ")</f>
        <v xml:space="preserve"> </v>
      </c>
      <c r="I189" s="103" t="str">
        <f>IF(직접데이타입력!$M194=2,IF(직접데이타입력!$E194="8",직접데이타입력!$K194," ")," ")</f>
        <v xml:space="preserve"> </v>
      </c>
      <c r="J189" s="103" t="str">
        <f>IF(직접데이타입력!$M194=2,IF(직접데이타입력!$E194="9",직접데이타입력!$K194," ")," ")</f>
        <v xml:space="preserve"> </v>
      </c>
      <c r="K189" s="103" t="str">
        <f>IF(직접데이타입력!$M194=2,IF(직접데이타입력!$E194="10",직접데이타입력!$K194," ")," ")</f>
        <v xml:space="preserve"> </v>
      </c>
      <c r="L189" s="103" t="str">
        <f>IF(직접데이타입력!$M194=2,IF(직접데이타입력!$E194="11",직접데이타입력!$K194," ")," ")</f>
        <v xml:space="preserve"> </v>
      </c>
      <c r="M189" s="103" t="str">
        <f>IF(직접데이타입력!$M194=2,IF(직접데이타입력!$E194="12",직접데이타입력!$K194," ")," ")</f>
        <v xml:space="preserve"> </v>
      </c>
      <c r="N189" s="103" t="str">
        <f>IF(직접데이타입력!$M194=2,IF(직접데이타입력!$E194="13",직접데이타입력!$K194," ")," ")</f>
        <v xml:space="preserve"> </v>
      </c>
      <c r="O189" s="103" t="str">
        <f>IF(직접데이타입력!$M194=2,IF(직접데이타입력!$E194="14",직접데이타입력!$K194," ")," ")</f>
        <v xml:space="preserve"> </v>
      </c>
      <c r="P189" s="103" t="str">
        <f>IF(직접데이타입력!$M194=2,IF(직접데이타입력!$E194="15",직접데이타입력!$K194," ")," ")</f>
        <v xml:space="preserve"> </v>
      </c>
      <c r="Q189" s="103" t="str">
        <f>IF(직접데이타입력!$M194=2,IF(직접데이타입력!$E194="16",직접데이타입력!$K194," ")," ")</f>
        <v xml:space="preserve"> </v>
      </c>
      <c r="R189" s="103" t="str">
        <f>IF(직접데이타입력!$M194=2,IF(직접데이타입력!$E194="17",직접데이타입력!$K194," ")," ")</f>
        <v xml:space="preserve"> </v>
      </c>
      <c r="S189" s="103" t="str">
        <f>IF(직접데이타입력!$M194=2,IF(직접데이타입력!$E194="18",직접데이타입력!$K194," ")," ")</f>
        <v xml:space="preserve"> </v>
      </c>
      <c r="T189" s="103" t="str">
        <f>IF(직접데이타입력!$M194=2,IF(직접데이타입력!$E194="19",직접데이타입력!$K194," ")," ")</f>
        <v xml:space="preserve"> </v>
      </c>
    </row>
    <row r="190" spans="1:20" ht="11.25" customHeight="1">
      <c r="A190" s="103">
        <f t="shared" si="2"/>
        <v>189</v>
      </c>
      <c r="B190" s="103" t="str">
        <f>IF(직접데이타입력!$M195=2,IF(직접데이타입력!$E195="1",직접데이타입력!$K195," ")," ")</f>
        <v xml:space="preserve"> </v>
      </c>
      <c r="C190" s="103" t="str">
        <f>IF(직접데이타입력!$M195=2,IF(직접데이타입력!$E195="2",직접데이타입력!$K195," ")," ")</f>
        <v xml:space="preserve"> </v>
      </c>
      <c r="D190" s="103" t="str">
        <f>IF(직접데이타입력!$M195=2,IF(직접데이타입력!$E195="3",직접데이타입력!$K195," ")," ")</f>
        <v xml:space="preserve"> </v>
      </c>
      <c r="E190" s="103" t="str">
        <f>IF(직접데이타입력!$M195=2,IF(직접데이타입력!$E195="4",직접데이타입력!$K195," ")," ")</f>
        <v xml:space="preserve"> </v>
      </c>
      <c r="F190" s="103" t="str">
        <f>IF(직접데이타입력!$M195=2,IF(직접데이타입력!$E195="5",직접데이타입력!$K195," ")," ")</f>
        <v xml:space="preserve"> </v>
      </c>
      <c r="G190" s="103" t="str">
        <f>IF(직접데이타입력!$M195=2,IF(직접데이타입력!$E195="6",직접데이타입력!$K195," ")," ")</f>
        <v xml:space="preserve"> </v>
      </c>
      <c r="H190" s="103" t="str">
        <f>IF(직접데이타입력!$M195=2,IF(직접데이타입력!$E195="7",직접데이타입력!$K195," ")," ")</f>
        <v xml:space="preserve"> </v>
      </c>
      <c r="I190" s="103" t="str">
        <f>IF(직접데이타입력!$M195=2,IF(직접데이타입력!$E195="8",직접데이타입력!$K195," ")," ")</f>
        <v xml:space="preserve"> </v>
      </c>
      <c r="J190" s="103" t="str">
        <f>IF(직접데이타입력!$M195=2,IF(직접데이타입력!$E195="9",직접데이타입력!$K195," ")," ")</f>
        <v xml:space="preserve"> </v>
      </c>
      <c r="K190" s="103" t="str">
        <f>IF(직접데이타입력!$M195=2,IF(직접데이타입력!$E195="10",직접데이타입력!$K195," ")," ")</f>
        <v xml:space="preserve"> </v>
      </c>
      <c r="L190" s="103" t="str">
        <f>IF(직접데이타입력!$M195=2,IF(직접데이타입력!$E195="11",직접데이타입력!$K195," ")," ")</f>
        <v xml:space="preserve"> </v>
      </c>
      <c r="M190" s="103" t="str">
        <f>IF(직접데이타입력!$M195=2,IF(직접데이타입력!$E195="12",직접데이타입력!$K195," ")," ")</f>
        <v xml:space="preserve"> </v>
      </c>
      <c r="N190" s="103" t="str">
        <f>IF(직접데이타입력!$M195=2,IF(직접데이타입력!$E195="13",직접데이타입력!$K195," ")," ")</f>
        <v xml:space="preserve"> </v>
      </c>
      <c r="O190" s="103" t="str">
        <f>IF(직접데이타입력!$M195=2,IF(직접데이타입력!$E195="14",직접데이타입력!$K195," ")," ")</f>
        <v xml:space="preserve"> </v>
      </c>
      <c r="P190" s="103" t="str">
        <f>IF(직접데이타입력!$M195=2,IF(직접데이타입력!$E195="15",직접데이타입력!$K195," ")," ")</f>
        <v xml:space="preserve"> </v>
      </c>
      <c r="Q190" s="103" t="str">
        <f>IF(직접데이타입력!$M195=2,IF(직접데이타입력!$E195="16",직접데이타입력!$K195," ")," ")</f>
        <v xml:space="preserve"> </v>
      </c>
      <c r="R190" s="103" t="str">
        <f>IF(직접데이타입력!$M195=2,IF(직접데이타입력!$E195="17",직접데이타입력!$K195," ")," ")</f>
        <v xml:space="preserve"> </v>
      </c>
      <c r="S190" s="103" t="str">
        <f>IF(직접데이타입력!$M195=2,IF(직접데이타입력!$E195="18",직접데이타입력!$K195," ")," ")</f>
        <v xml:space="preserve"> </v>
      </c>
      <c r="T190" s="103" t="str">
        <f>IF(직접데이타입력!$M195=2,IF(직접데이타입력!$E195="19",직접데이타입력!$K195," ")," ")</f>
        <v xml:space="preserve"> </v>
      </c>
    </row>
    <row r="191" spans="1:20" ht="11.25" customHeight="1">
      <c r="A191" s="103">
        <f t="shared" si="2"/>
        <v>190</v>
      </c>
      <c r="B191" s="103" t="str">
        <f>IF(직접데이타입력!$M196=2,IF(직접데이타입력!$E196="1",직접데이타입력!$K196," ")," ")</f>
        <v xml:space="preserve"> </v>
      </c>
      <c r="C191" s="103" t="str">
        <f>IF(직접데이타입력!$M196=2,IF(직접데이타입력!$E196="2",직접데이타입력!$K196," ")," ")</f>
        <v xml:space="preserve"> </v>
      </c>
      <c r="D191" s="103" t="str">
        <f>IF(직접데이타입력!$M196=2,IF(직접데이타입력!$E196="3",직접데이타입력!$K196," ")," ")</f>
        <v xml:space="preserve"> </v>
      </c>
      <c r="E191" s="103" t="str">
        <f>IF(직접데이타입력!$M196=2,IF(직접데이타입력!$E196="4",직접데이타입력!$K196," ")," ")</f>
        <v xml:space="preserve"> </v>
      </c>
      <c r="F191" s="103" t="str">
        <f>IF(직접데이타입력!$M196=2,IF(직접데이타입력!$E196="5",직접데이타입력!$K196," ")," ")</f>
        <v xml:space="preserve"> </v>
      </c>
      <c r="G191" s="103" t="str">
        <f>IF(직접데이타입력!$M196=2,IF(직접데이타입력!$E196="6",직접데이타입력!$K196," ")," ")</f>
        <v xml:space="preserve"> </v>
      </c>
      <c r="H191" s="103" t="str">
        <f>IF(직접데이타입력!$M196=2,IF(직접데이타입력!$E196="7",직접데이타입력!$K196," ")," ")</f>
        <v xml:space="preserve"> </v>
      </c>
      <c r="I191" s="103" t="str">
        <f>IF(직접데이타입력!$M196=2,IF(직접데이타입력!$E196="8",직접데이타입력!$K196," ")," ")</f>
        <v xml:space="preserve"> </v>
      </c>
      <c r="J191" s="103" t="str">
        <f>IF(직접데이타입력!$M196=2,IF(직접데이타입력!$E196="9",직접데이타입력!$K196," ")," ")</f>
        <v xml:space="preserve"> </v>
      </c>
      <c r="K191" s="103" t="str">
        <f>IF(직접데이타입력!$M196=2,IF(직접데이타입력!$E196="10",직접데이타입력!$K196," ")," ")</f>
        <v xml:space="preserve"> </v>
      </c>
      <c r="L191" s="103" t="str">
        <f>IF(직접데이타입력!$M196=2,IF(직접데이타입력!$E196="11",직접데이타입력!$K196," ")," ")</f>
        <v xml:space="preserve"> </v>
      </c>
      <c r="M191" s="103" t="str">
        <f>IF(직접데이타입력!$M196=2,IF(직접데이타입력!$E196="12",직접데이타입력!$K196," ")," ")</f>
        <v xml:space="preserve"> </v>
      </c>
      <c r="N191" s="103" t="str">
        <f>IF(직접데이타입력!$M196=2,IF(직접데이타입력!$E196="13",직접데이타입력!$K196," ")," ")</f>
        <v xml:space="preserve"> </v>
      </c>
      <c r="O191" s="103" t="str">
        <f>IF(직접데이타입력!$M196=2,IF(직접데이타입력!$E196="14",직접데이타입력!$K196," ")," ")</f>
        <v xml:space="preserve"> </v>
      </c>
      <c r="P191" s="103" t="str">
        <f>IF(직접데이타입력!$M196=2,IF(직접데이타입력!$E196="15",직접데이타입력!$K196," ")," ")</f>
        <v xml:space="preserve"> </v>
      </c>
      <c r="Q191" s="103" t="str">
        <f>IF(직접데이타입력!$M196=2,IF(직접데이타입력!$E196="16",직접데이타입력!$K196," ")," ")</f>
        <v xml:space="preserve"> </v>
      </c>
      <c r="R191" s="103" t="str">
        <f>IF(직접데이타입력!$M196=2,IF(직접데이타입력!$E196="17",직접데이타입력!$K196," ")," ")</f>
        <v xml:space="preserve"> </v>
      </c>
      <c r="S191" s="103" t="str">
        <f>IF(직접데이타입력!$M196=2,IF(직접데이타입력!$E196="18",직접데이타입력!$K196," ")," ")</f>
        <v xml:space="preserve"> </v>
      </c>
      <c r="T191" s="103" t="str">
        <f>IF(직접데이타입력!$M196=2,IF(직접데이타입력!$E196="19",직접데이타입력!$K196," ")," ")</f>
        <v xml:space="preserve"> </v>
      </c>
    </row>
    <row r="192" spans="1:20" ht="11.25" customHeight="1">
      <c r="A192" s="103">
        <f t="shared" si="2"/>
        <v>191</v>
      </c>
      <c r="B192" s="103" t="str">
        <f>IF(직접데이타입력!$M197=2,IF(직접데이타입력!$E197="1",직접데이타입력!$K197," ")," ")</f>
        <v xml:space="preserve"> </v>
      </c>
      <c r="C192" s="103" t="str">
        <f>IF(직접데이타입력!$M197=2,IF(직접데이타입력!$E197="2",직접데이타입력!$K197," ")," ")</f>
        <v xml:space="preserve"> </v>
      </c>
      <c r="D192" s="103" t="str">
        <f>IF(직접데이타입력!$M197=2,IF(직접데이타입력!$E197="3",직접데이타입력!$K197," ")," ")</f>
        <v xml:space="preserve"> </v>
      </c>
      <c r="E192" s="103" t="str">
        <f>IF(직접데이타입력!$M197=2,IF(직접데이타입력!$E197="4",직접데이타입력!$K197," ")," ")</f>
        <v xml:space="preserve"> </v>
      </c>
      <c r="F192" s="103" t="str">
        <f>IF(직접데이타입력!$M197=2,IF(직접데이타입력!$E197="5",직접데이타입력!$K197," ")," ")</f>
        <v xml:space="preserve"> </v>
      </c>
      <c r="G192" s="103" t="str">
        <f>IF(직접데이타입력!$M197=2,IF(직접데이타입력!$E197="6",직접데이타입력!$K197," ")," ")</f>
        <v xml:space="preserve"> </v>
      </c>
      <c r="H192" s="103" t="str">
        <f>IF(직접데이타입력!$M197=2,IF(직접데이타입력!$E197="7",직접데이타입력!$K197," ")," ")</f>
        <v xml:space="preserve"> </v>
      </c>
      <c r="I192" s="103" t="str">
        <f>IF(직접데이타입력!$M197=2,IF(직접데이타입력!$E197="8",직접데이타입력!$K197," ")," ")</f>
        <v xml:space="preserve"> </v>
      </c>
      <c r="J192" s="103" t="str">
        <f>IF(직접데이타입력!$M197=2,IF(직접데이타입력!$E197="9",직접데이타입력!$K197," ")," ")</f>
        <v xml:space="preserve"> </v>
      </c>
      <c r="K192" s="103" t="str">
        <f>IF(직접데이타입력!$M197=2,IF(직접데이타입력!$E197="10",직접데이타입력!$K197," ")," ")</f>
        <v xml:space="preserve"> </v>
      </c>
      <c r="L192" s="103" t="str">
        <f>IF(직접데이타입력!$M197=2,IF(직접데이타입력!$E197="11",직접데이타입력!$K197," ")," ")</f>
        <v xml:space="preserve"> </v>
      </c>
      <c r="M192" s="103" t="str">
        <f>IF(직접데이타입력!$M197=2,IF(직접데이타입력!$E197="12",직접데이타입력!$K197," ")," ")</f>
        <v xml:space="preserve"> </v>
      </c>
      <c r="N192" s="103" t="str">
        <f>IF(직접데이타입력!$M197=2,IF(직접데이타입력!$E197="13",직접데이타입력!$K197," ")," ")</f>
        <v xml:space="preserve"> </v>
      </c>
      <c r="O192" s="103" t="str">
        <f>IF(직접데이타입력!$M197=2,IF(직접데이타입력!$E197="14",직접데이타입력!$K197," ")," ")</f>
        <v xml:space="preserve"> </v>
      </c>
      <c r="P192" s="103" t="str">
        <f>IF(직접데이타입력!$M197=2,IF(직접데이타입력!$E197="15",직접데이타입력!$K197," ")," ")</f>
        <v xml:space="preserve"> </v>
      </c>
      <c r="Q192" s="103" t="str">
        <f>IF(직접데이타입력!$M197=2,IF(직접데이타입력!$E197="16",직접데이타입력!$K197," ")," ")</f>
        <v xml:space="preserve"> </v>
      </c>
      <c r="R192" s="103" t="str">
        <f>IF(직접데이타입력!$M197=2,IF(직접데이타입력!$E197="17",직접데이타입력!$K197," ")," ")</f>
        <v xml:space="preserve"> </v>
      </c>
      <c r="S192" s="103" t="str">
        <f>IF(직접데이타입력!$M197=2,IF(직접데이타입력!$E197="18",직접데이타입력!$K197," ")," ")</f>
        <v xml:space="preserve"> </v>
      </c>
      <c r="T192" s="103" t="str">
        <f>IF(직접데이타입력!$M197=2,IF(직접데이타입력!$E197="19",직접데이타입력!$K197," ")," ")</f>
        <v xml:space="preserve"> </v>
      </c>
    </row>
    <row r="193" spans="1:20" ht="11.25" customHeight="1">
      <c r="A193" s="103">
        <f t="shared" si="2"/>
        <v>192</v>
      </c>
      <c r="B193" s="103" t="str">
        <f>IF(직접데이타입력!$M198=2,IF(직접데이타입력!$E198="1",직접데이타입력!$K198," ")," ")</f>
        <v xml:space="preserve"> </v>
      </c>
      <c r="C193" s="103" t="str">
        <f>IF(직접데이타입력!$M198=2,IF(직접데이타입력!$E198="2",직접데이타입력!$K198," ")," ")</f>
        <v xml:space="preserve"> </v>
      </c>
      <c r="D193" s="103" t="str">
        <f>IF(직접데이타입력!$M198=2,IF(직접데이타입력!$E198="3",직접데이타입력!$K198," ")," ")</f>
        <v xml:space="preserve"> </v>
      </c>
      <c r="E193" s="103" t="str">
        <f>IF(직접데이타입력!$M198=2,IF(직접데이타입력!$E198="4",직접데이타입력!$K198," ")," ")</f>
        <v xml:space="preserve"> </v>
      </c>
      <c r="F193" s="103" t="str">
        <f>IF(직접데이타입력!$M198=2,IF(직접데이타입력!$E198="5",직접데이타입력!$K198," ")," ")</f>
        <v xml:space="preserve"> </v>
      </c>
      <c r="G193" s="103" t="str">
        <f>IF(직접데이타입력!$M198=2,IF(직접데이타입력!$E198="6",직접데이타입력!$K198," ")," ")</f>
        <v xml:space="preserve"> </v>
      </c>
      <c r="H193" s="103" t="str">
        <f>IF(직접데이타입력!$M198=2,IF(직접데이타입력!$E198="7",직접데이타입력!$K198," ")," ")</f>
        <v xml:space="preserve"> </v>
      </c>
      <c r="I193" s="103" t="str">
        <f>IF(직접데이타입력!$M198=2,IF(직접데이타입력!$E198="8",직접데이타입력!$K198," ")," ")</f>
        <v xml:space="preserve"> </v>
      </c>
      <c r="J193" s="103" t="str">
        <f>IF(직접데이타입력!$M198=2,IF(직접데이타입력!$E198="9",직접데이타입력!$K198," ")," ")</f>
        <v xml:space="preserve"> </v>
      </c>
      <c r="K193" s="103" t="str">
        <f>IF(직접데이타입력!$M198=2,IF(직접데이타입력!$E198="10",직접데이타입력!$K198," ")," ")</f>
        <v xml:space="preserve"> </v>
      </c>
      <c r="L193" s="103" t="str">
        <f>IF(직접데이타입력!$M198=2,IF(직접데이타입력!$E198="11",직접데이타입력!$K198," ")," ")</f>
        <v xml:space="preserve"> </v>
      </c>
      <c r="M193" s="103" t="str">
        <f>IF(직접데이타입력!$M198=2,IF(직접데이타입력!$E198="12",직접데이타입력!$K198," ")," ")</f>
        <v xml:space="preserve"> </v>
      </c>
      <c r="N193" s="103" t="str">
        <f>IF(직접데이타입력!$M198=2,IF(직접데이타입력!$E198="13",직접데이타입력!$K198," ")," ")</f>
        <v xml:space="preserve"> </v>
      </c>
      <c r="O193" s="103" t="str">
        <f>IF(직접데이타입력!$M198=2,IF(직접데이타입력!$E198="14",직접데이타입력!$K198," ")," ")</f>
        <v xml:space="preserve"> </v>
      </c>
      <c r="P193" s="103" t="str">
        <f>IF(직접데이타입력!$M198=2,IF(직접데이타입력!$E198="15",직접데이타입력!$K198," ")," ")</f>
        <v xml:space="preserve"> </v>
      </c>
      <c r="Q193" s="103" t="str">
        <f>IF(직접데이타입력!$M198=2,IF(직접데이타입력!$E198="16",직접데이타입력!$K198," ")," ")</f>
        <v xml:space="preserve"> </v>
      </c>
      <c r="R193" s="103" t="str">
        <f>IF(직접데이타입력!$M198=2,IF(직접데이타입력!$E198="17",직접데이타입력!$K198," ")," ")</f>
        <v xml:space="preserve"> </v>
      </c>
      <c r="S193" s="103" t="str">
        <f>IF(직접데이타입력!$M198=2,IF(직접데이타입력!$E198="18",직접데이타입력!$K198," ")," ")</f>
        <v xml:space="preserve"> </v>
      </c>
      <c r="T193" s="103" t="str">
        <f>IF(직접데이타입력!$M198=2,IF(직접데이타입력!$E198="19",직접데이타입력!$K198," ")," ")</f>
        <v xml:space="preserve"> </v>
      </c>
    </row>
    <row r="194" spans="1:20" ht="11.25" customHeight="1">
      <c r="A194" s="103">
        <f t="shared" si="2"/>
        <v>193</v>
      </c>
      <c r="B194" s="103" t="str">
        <f>IF(직접데이타입력!$M199=2,IF(직접데이타입력!$E199="1",직접데이타입력!$K199," ")," ")</f>
        <v xml:space="preserve"> </v>
      </c>
      <c r="C194" s="103" t="str">
        <f>IF(직접데이타입력!$M199=2,IF(직접데이타입력!$E199="2",직접데이타입력!$K199," ")," ")</f>
        <v xml:space="preserve"> </v>
      </c>
      <c r="D194" s="103" t="str">
        <f>IF(직접데이타입력!$M199=2,IF(직접데이타입력!$E199="3",직접데이타입력!$K199," ")," ")</f>
        <v xml:space="preserve"> </v>
      </c>
      <c r="E194" s="103" t="str">
        <f>IF(직접데이타입력!$M199=2,IF(직접데이타입력!$E199="4",직접데이타입력!$K199," ")," ")</f>
        <v xml:space="preserve"> </v>
      </c>
      <c r="F194" s="103" t="str">
        <f>IF(직접데이타입력!$M199=2,IF(직접데이타입력!$E199="5",직접데이타입력!$K199," ")," ")</f>
        <v xml:space="preserve"> </v>
      </c>
      <c r="G194" s="103" t="str">
        <f>IF(직접데이타입력!$M199=2,IF(직접데이타입력!$E199="6",직접데이타입력!$K199," ")," ")</f>
        <v xml:space="preserve"> </v>
      </c>
      <c r="H194" s="103" t="str">
        <f>IF(직접데이타입력!$M199=2,IF(직접데이타입력!$E199="7",직접데이타입력!$K199," ")," ")</f>
        <v xml:space="preserve"> </v>
      </c>
      <c r="I194" s="103" t="str">
        <f>IF(직접데이타입력!$M199=2,IF(직접데이타입력!$E199="8",직접데이타입력!$K199," ")," ")</f>
        <v xml:space="preserve"> </v>
      </c>
      <c r="J194" s="103" t="str">
        <f>IF(직접데이타입력!$M199=2,IF(직접데이타입력!$E199="9",직접데이타입력!$K199," ")," ")</f>
        <v xml:space="preserve"> </v>
      </c>
      <c r="K194" s="103" t="str">
        <f>IF(직접데이타입력!$M199=2,IF(직접데이타입력!$E199="10",직접데이타입력!$K199," ")," ")</f>
        <v xml:space="preserve"> </v>
      </c>
      <c r="L194" s="103" t="str">
        <f>IF(직접데이타입력!$M199=2,IF(직접데이타입력!$E199="11",직접데이타입력!$K199," ")," ")</f>
        <v xml:space="preserve"> </v>
      </c>
      <c r="M194" s="103" t="str">
        <f>IF(직접데이타입력!$M199=2,IF(직접데이타입력!$E199="12",직접데이타입력!$K199," ")," ")</f>
        <v xml:space="preserve"> </v>
      </c>
      <c r="N194" s="103" t="str">
        <f>IF(직접데이타입력!$M199=2,IF(직접데이타입력!$E199="13",직접데이타입력!$K199," ")," ")</f>
        <v xml:space="preserve"> </v>
      </c>
      <c r="O194" s="103" t="str">
        <f>IF(직접데이타입력!$M199=2,IF(직접데이타입력!$E199="14",직접데이타입력!$K199," ")," ")</f>
        <v xml:space="preserve"> </v>
      </c>
      <c r="P194" s="103" t="str">
        <f>IF(직접데이타입력!$M199=2,IF(직접데이타입력!$E199="15",직접데이타입력!$K199," ")," ")</f>
        <v xml:space="preserve"> </v>
      </c>
      <c r="Q194" s="103" t="str">
        <f>IF(직접데이타입력!$M199=2,IF(직접데이타입력!$E199="16",직접데이타입력!$K199," ")," ")</f>
        <v xml:space="preserve"> </v>
      </c>
      <c r="R194" s="103" t="str">
        <f>IF(직접데이타입력!$M199=2,IF(직접데이타입력!$E199="17",직접데이타입력!$K199," ")," ")</f>
        <v xml:space="preserve"> </v>
      </c>
      <c r="S194" s="103" t="str">
        <f>IF(직접데이타입력!$M199=2,IF(직접데이타입력!$E199="18",직접데이타입력!$K199," ")," ")</f>
        <v xml:space="preserve"> </v>
      </c>
      <c r="T194" s="103" t="str">
        <f>IF(직접데이타입력!$M199=2,IF(직접데이타입력!$E199="19",직접데이타입력!$K199," ")," ")</f>
        <v xml:space="preserve"> </v>
      </c>
    </row>
    <row r="195" spans="1:20" ht="11.25" customHeight="1">
      <c r="A195" s="103">
        <f t="shared" ref="A195:A258" si="3">ROW()-1</f>
        <v>194</v>
      </c>
      <c r="B195" s="103" t="str">
        <f>IF(직접데이타입력!$M200=2,IF(직접데이타입력!$E200="1",직접데이타입력!$K200," ")," ")</f>
        <v xml:space="preserve"> </v>
      </c>
      <c r="C195" s="103" t="str">
        <f>IF(직접데이타입력!$M200=2,IF(직접데이타입력!$E200="2",직접데이타입력!$K200," ")," ")</f>
        <v xml:space="preserve"> </v>
      </c>
      <c r="D195" s="103" t="str">
        <f>IF(직접데이타입력!$M200=2,IF(직접데이타입력!$E200="3",직접데이타입력!$K200," ")," ")</f>
        <v xml:space="preserve"> </v>
      </c>
      <c r="E195" s="103" t="str">
        <f>IF(직접데이타입력!$M200=2,IF(직접데이타입력!$E200="4",직접데이타입력!$K200," ")," ")</f>
        <v xml:space="preserve"> </v>
      </c>
      <c r="F195" s="103" t="str">
        <f>IF(직접데이타입력!$M200=2,IF(직접데이타입력!$E200="5",직접데이타입력!$K200," ")," ")</f>
        <v xml:space="preserve"> </v>
      </c>
      <c r="G195" s="103" t="str">
        <f>IF(직접데이타입력!$M200=2,IF(직접데이타입력!$E200="6",직접데이타입력!$K200," ")," ")</f>
        <v xml:space="preserve"> </v>
      </c>
      <c r="H195" s="103" t="str">
        <f>IF(직접데이타입력!$M200=2,IF(직접데이타입력!$E200="7",직접데이타입력!$K200," ")," ")</f>
        <v xml:space="preserve"> </v>
      </c>
      <c r="I195" s="103" t="str">
        <f>IF(직접데이타입력!$M200=2,IF(직접데이타입력!$E200="8",직접데이타입력!$K200," ")," ")</f>
        <v xml:space="preserve"> </v>
      </c>
      <c r="J195" s="103" t="str">
        <f>IF(직접데이타입력!$M200=2,IF(직접데이타입력!$E200="9",직접데이타입력!$K200," ")," ")</f>
        <v xml:space="preserve"> </v>
      </c>
      <c r="K195" s="103" t="str">
        <f>IF(직접데이타입력!$M200=2,IF(직접데이타입력!$E200="10",직접데이타입력!$K200," ")," ")</f>
        <v xml:space="preserve"> </v>
      </c>
      <c r="L195" s="103" t="str">
        <f>IF(직접데이타입력!$M200=2,IF(직접데이타입력!$E200="11",직접데이타입력!$K200," ")," ")</f>
        <v xml:space="preserve"> </v>
      </c>
      <c r="M195" s="103" t="str">
        <f>IF(직접데이타입력!$M200=2,IF(직접데이타입력!$E200="12",직접데이타입력!$K200," ")," ")</f>
        <v xml:space="preserve"> </v>
      </c>
      <c r="N195" s="103" t="str">
        <f>IF(직접데이타입력!$M200=2,IF(직접데이타입력!$E200="13",직접데이타입력!$K200," ")," ")</f>
        <v xml:space="preserve"> </v>
      </c>
      <c r="O195" s="103" t="str">
        <f>IF(직접데이타입력!$M200=2,IF(직접데이타입력!$E200="14",직접데이타입력!$K200," ")," ")</f>
        <v xml:space="preserve"> </v>
      </c>
      <c r="P195" s="103" t="str">
        <f>IF(직접데이타입력!$M200=2,IF(직접데이타입력!$E200="15",직접데이타입력!$K200," ")," ")</f>
        <v xml:space="preserve"> </v>
      </c>
      <c r="Q195" s="103" t="str">
        <f>IF(직접데이타입력!$M200=2,IF(직접데이타입력!$E200="16",직접데이타입력!$K200," ")," ")</f>
        <v xml:space="preserve"> </v>
      </c>
      <c r="R195" s="103" t="str">
        <f>IF(직접데이타입력!$M200=2,IF(직접데이타입력!$E200="17",직접데이타입력!$K200," ")," ")</f>
        <v xml:space="preserve"> </v>
      </c>
      <c r="S195" s="103" t="str">
        <f>IF(직접데이타입력!$M200=2,IF(직접데이타입력!$E200="18",직접데이타입력!$K200," ")," ")</f>
        <v xml:space="preserve"> </v>
      </c>
      <c r="T195" s="103" t="str">
        <f>IF(직접데이타입력!$M200=2,IF(직접데이타입력!$E200="19",직접데이타입력!$K200," ")," ")</f>
        <v xml:space="preserve"> </v>
      </c>
    </row>
    <row r="196" spans="1:20" ht="11.25" customHeight="1">
      <c r="A196" s="103">
        <f t="shared" si="3"/>
        <v>195</v>
      </c>
      <c r="B196" s="103" t="str">
        <f>IF(직접데이타입력!$M201=2,IF(직접데이타입력!$E201="1",직접데이타입력!$K201," ")," ")</f>
        <v xml:space="preserve"> </v>
      </c>
      <c r="C196" s="103" t="str">
        <f>IF(직접데이타입력!$M201=2,IF(직접데이타입력!$E201="2",직접데이타입력!$K201," ")," ")</f>
        <v xml:space="preserve"> </v>
      </c>
      <c r="D196" s="103" t="str">
        <f>IF(직접데이타입력!$M201=2,IF(직접데이타입력!$E201="3",직접데이타입력!$K201," ")," ")</f>
        <v xml:space="preserve"> </v>
      </c>
      <c r="E196" s="103" t="str">
        <f>IF(직접데이타입력!$M201=2,IF(직접데이타입력!$E201="4",직접데이타입력!$K201," ")," ")</f>
        <v xml:space="preserve"> </v>
      </c>
      <c r="F196" s="103" t="str">
        <f>IF(직접데이타입력!$M201=2,IF(직접데이타입력!$E201="5",직접데이타입력!$K201," ")," ")</f>
        <v xml:space="preserve"> </v>
      </c>
      <c r="G196" s="103" t="str">
        <f>IF(직접데이타입력!$M201=2,IF(직접데이타입력!$E201="6",직접데이타입력!$K201," ")," ")</f>
        <v xml:space="preserve"> </v>
      </c>
      <c r="H196" s="103" t="str">
        <f>IF(직접데이타입력!$M201=2,IF(직접데이타입력!$E201="7",직접데이타입력!$K201," ")," ")</f>
        <v xml:space="preserve"> </v>
      </c>
      <c r="I196" s="103" t="str">
        <f>IF(직접데이타입력!$M201=2,IF(직접데이타입력!$E201="8",직접데이타입력!$K201," ")," ")</f>
        <v xml:space="preserve"> </v>
      </c>
      <c r="J196" s="103" t="str">
        <f>IF(직접데이타입력!$M201=2,IF(직접데이타입력!$E201="9",직접데이타입력!$K201," ")," ")</f>
        <v xml:space="preserve"> </v>
      </c>
      <c r="K196" s="103" t="str">
        <f>IF(직접데이타입력!$M201=2,IF(직접데이타입력!$E201="10",직접데이타입력!$K201," ")," ")</f>
        <v xml:space="preserve"> </v>
      </c>
      <c r="L196" s="103" t="str">
        <f>IF(직접데이타입력!$M201=2,IF(직접데이타입력!$E201="11",직접데이타입력!$K201," ")," ")</f>
        <v xml:space="preserve"> </v>
      </c>
      <c r="M196" s="103" t="str">
        <f>IF(직접데이타입력!$M201=2,IF(직접데이타입력!$E201="12",직접데이타입력!$K201," ")," ")</f>
        <v xml:space="preserve"> </v>
      </c>
      <c r="N196" s="103" t="str">
        <f>IF(직접데이타입력!$M201=2,IF(직접데이타입력!$E201="13",직접데이타입력!$K201," ")," ")</f>
        <v xml:space="preserve"> </v>
      </c>
      <c r="O196" s="103" t="str">
        <f>IF(직접데이타입력!$M201=2,IF(직접데이타입력!$E201="14",직접데이타입력!$K201," ")," ")</f>
        <v xml:space="preserve"> </v>
      </c>
      <c r="P196" s="103" t="str">
        <f>IF(직접데이타입력!$M201=2,IF(직접데이타입력!$E201="15",직접데이타입력!$K201," ")," ")</f>
        <v xml:space="preserve"> </v>
      </c>
      <c r="Q196" s="103" t="str">
        <f>IF(직접데이타입력!$M201=2,IF(직접데이타입력!$E201="16",직접데이타입력!$K201," ")," ")</f>
        <v xml:space="preserve"> </v>
      </c>
      <c r="R196" s="103" t="str">
        <f>IF(직접데이타입력!$M201=2,IF(직접데이타입력!$E201="17",직접데이타입력!$K201," ")," ")</f>
        <v xml:space="preserve"> </v>
      </c>
      <c r="S196" s="103" t="str">
        <f>IF(직접데이타입력!$M201=2,IF(직접데이타입력!$E201="18",직접데이타입력!$K201," ")," ")</f>
        <v xml:space="preserve"> </v>
      </c>
      <c r="T196" s="103" t="str">
        <f>IF(직접데이타입력!$M201=2,IF(직접데이타입력!$E201="19",직접데이타입력!$K201," ")," ")</f>
        <v xml:space="preserve"> </v>
      </c>
    </row>
    <row r="197" spans="1:20" ht="11.25" customHeight="1">
      <c r="A197" s="103">
        <f t="shared" si="3"/>
        <v>196</v>
      </c>
      <c r="B197" s="103" t="str">
        <f>IF(직접데이타입력!$M202=2,IF(직접데이타입력!$E202="1",직접데이타입력!$K202," ")," ")</f>
        <v xml:space="preserve"> </v>
      </c>
      <c r="C197" s="103" t="str">
        <f>IF(직접데이타입력!$M202=2,IF(직접데이타입력!$E202="2",직접데이타입력!$K202," ")," ")</f>
        <v xml:space="preserve"> </v>
      </c>
      <c r="D197" s="103" t="str">
        <f>IF(직접데이타입력!$M202=2,IF(직접데이타입력!$E202="3",직접데이타입력!$K202," ")," ")</f>
        <v xml:space="preserve"> </v>
      </c>
      <c r="E197" s="103" t="str">
        <f>IF(직접데이타입력!$M202=2,IF(직접데이타입력!$E202="4",직접데이타입력!$K202," ")," ")</f>
        <v xml:space="preserve"> </v>
      </c>
      <c r="F197" s="103" t="str">
        <f>IF(직접데이타입력!$M202=2,IF(직접데이타입력!$E202="5",직접데이타입력!$K202," ")," ")</f>
        <v xml:space="preserve"> </v>
      </c>
      <c r="G197" s="103" t="str">
        <f>IF(직접데이타입력!$M202=2,IF(직접데이타입력!$E202="6",직접데이타입력!$K202," ")," ")</f>
        <v xml:space="preserve"> </v>
      </c>
      <c r="H197" s="103" t="str">
        <f>IF(직접데이타입력!$M202=2,IF(직접데이타입력!$E202="7",직접데이타입력!$K202," ")," ")</f>
        <v xml:space="preserve"> </v>
      </c>
      <c r="I197" s="103" t="str">
        <f>IF(직접데이타입력!$M202=2,IF(직접데이타입력!$E202="8",직접데이타입력!$K202," ")," ")</f>
        <v xml:space="preserve"> </v>
      </c>
      <c r="J197" s="103" t="str">
        <f>IF(직접데이타입력!$M202=2,IF(직접데이타입력!$E202="9",직접데이타입력!$K202," ")," ")</f>
        <v xml:space="preserve"> </v>
      </c>
      <c r="K197" s="103" t="str">
        <f>IF(직접데이타입력!$M202=2,IF(직접데이타입력!$E202="10",직접데이타입력!$K202," ")," ")</f>
        <v xml:space="preserve"> </v>
      </c>
      <c r="L197" s="103" t="str">
        <f>IF(직접데이타입력!$M202=2,IF(직접데이타입력!$E202="11",직접데이타입력!$K202," ")," ")</f>
        <v xml:space="preserve"> </v>
      </c>
      <c r="M197" s="103" t="str">
        <f>IF(직접데이타입력!$M202=2,IF(직접데이타입력!$E202="12",직접데이타입력!$K202," ")," ")</f>
        <v xml:space="preserve"> </v>
      </c>
      <c r="N197" s="103" t="str">
        <f>IF(직접데이타입력!$M202=2,IF(직접데이타입력!$E202="13",직접데이타입력!$K202," ")," ")</f>
        <v xml:space="preserve"> </v>
      </c>
      <c r="O197" s="103" t="str">
        <f>IF(직접데이타입력!$M202=2,IF(직접데이타입력!$E202="14",직접데이타입력!$K202," ")," ")</f>
        <v xml:space="preserve"> </v>
      </c>
      <c r="P197" s="103" t="str">
        <f>IF(직접데이타입력!$M202=2,IF(직접데이타입력!$E202="15",직접데이타입력!$K202," ")," ")</f>
        <v xml:space="preserve"> </v>
      </c>
      <c r="Q197" s="103" t="str">
        <f>IF(직접데이타입력!$M202=2,IF(직접데이타입력!$E202="16",직접데이타입력!$K202," ")," ")</f>
        <v xml:space="preserve"> </v>
      </c>
      <c r="R197" s="103" t="str">
        <f>IF(직접데이타입력!$M202=2,IF(직접데이타입력!$E202="17",직접데이타입력!$K202," ")," ")</f>
        <v xml:space="preserve"> </v>
      </c>
      <c r="S197" s="103" t="str">
        <f>IF(직접데이타입력!$M202=2,IF(직접데이타입력!$E202="18",직접데이타입력!$K202," ")," ")</f>
        <v xml:space="preserve"> </v>
      </c>
      <c r="T197" s="103" t="str">
        <f>IF(직접데이타입력!$M202=2,IF(직접데이타입력!$E202="19",직접데이타입력!$K202," ")," ")</f>
        <v xml:space="preserve"> </v>
      </c>
    </row>
    <row r="198" spans="1:20" ht="11.25" customHeight="1">
      <c r="A198" s="103">
        <f t="shared" si="3"/>
        <v>197</v>
      </c>
      <c r="B198" s="103" t="str">
        <f>IF(직접데이타입력!$M203=2,IF(직접데이타입력!$E203="1",직접데이타입력!$K203," ")," ")</f>
        <v xml:space="preserve"> </v>
      </c>
      <c r="C198" s="103" t="str">
        <f>IF(직접데이타입력!$M203=2,IF(직접데이타입력!$E203="2",직접데이타입력!$K203," ")," ")</f>
        <v xml:space="preserve"> </v>
      </c>
      <c r="D198" s="103" t="str">
        <f>IF(직접데이타입력!$M203=2,IF(직접데이타입력!$E203="3",직접데이타입력!$K203," ")," ")</f>
        <v xml:space="preserve"> </v>
      </c>
      <c r="E198" s="103" t="str">
        <f>IF(직접데이타입력!$M203=2,IF(직접데이타입력!$E203="4",직접데이타입력!$K203," ")," ")</f>
        <v xml:space="preserve"> </v>
      </c>
      <c r="F198" s="103" t="str">
        <f>IF(직접데이타입력!$M203=2,IF(직접데이타입력!$E203="5",직접데이타입력!$K203," ")," ")</f>
        <v xml:space="preserve"> </v>
      </c>
      <c r="G198" s="103" t="str">
        <f>IF(직접데이타입력!$M203=2,IF(직접데이타입력!$E203="6",직접데이타입력!$K203," ")," ")</f>
        <v xml:space="preserve"> </v>
      </c>
      <c r="H198" s="103" t="str">
        <f>IF(직접데이타입력!$M203=2,IF(직접데이타입력!$E203="7",직접데이타입력!$K203," ")," ")</f>
        <v xml:space="preserve"> </v>
      </c>
      <c r="I198" s="103" t="str">
        <f>IF(직접데이타입력!$M203=2,IF(직접데이타입력!$E203="8",직접데이타입력!$K203," ")," ")</f>
        <v xml:space="preserve"> </v>
      </c>
      <c r="J198" s="103" t="str">
        <f>IF(직접데이타입력!$M203=2,IF(직접데이타입력!$E203="9",직접데이타입력!$K203," ")," ")</f>
        <v xml:space="preserve"> </v>
      </c>
      <c r="K198" s="103" t="str">
        <f>IF(직접데이타입력!$M203=2,IF(직접데이타입력!$E203="10",직접데이타입력!$K203," ")," ")</f>
        <v xml:space="preserve"> </v>
      </c>
      <c r="L198" s="103" t="str">
        <f>IF(직접데이타입력!$M203=2,IF(직접데이타입력!$E203="11",직접데이타입력!$K203," ")," ")</f>
        <v xml:space="preserve"> </v>
      </c>
      <c r="M198" s="103" t="str">
        <f>IF(직접데이타입력!$M203=2,IF(직접데이타입력!$E203="12",직접데이타입력!$K203," ")," ")</f>
        <v xml:space="preserve"> </v>
      </c>
      <c r="N198" s="103" t="str">
        <f>IF(직접데이타입력!$M203=2,IF(직접데이타입력!$E203="13",직접데이타입력!$K203," ")," ")</f>
        <v xml:space="preserve"> </v>
      </c>
      <c r="O198" s="103" t="str">
        <f>IF(직접데이타입력!$M203=2,IF(직접데이타입력!$E203="14",직접데이타입력!$K203," ")," ")</f>
        <v xml:space="preserve"> </v>
      </c>
      <c r="P198" s="103" t="str">
        <f>IF(직접데이타입력!$M203=2,IF(직접데이타입력!$E203="15",직접데이타입력!$K203," ")," ")</f>
        <v xml:space="preserve"> </v>
      </c>
      <c r="Q198" s="103" t="str">
        <f>IF(직접데이타입력!$M203=2,IF(직접데이타입력!$E203="16",직접데이타입력!$K203," ")," ")</f>
        <v xml:space="preserve"> </v>
      </c>
      <c r="R198" s="103" t="str">
        <f>IF(직접데이타입력!$M203=2,IF(직접데이타입력!$E203="17",직접데이타입력!$K203," ")," ")</f>
        <v xml:space="preserve"> </v>
      </c>
      <c r="S198" s="103" t="str">
        <f>IF(직접데이타입력!$M203=2,IF(직접데이타입력!$E203="18",직접데이타입력!$K203," ")," ")</f>
        <v xml:space="preserve"> </v>
      </c>
      <c r="T198" s="103" t="str">
        <f>IF(직접데이타입력!$M203=2,IF(직접데이타입력!$E203="19",직접데이타입력!$K203," ")," ")</f>
        <v xml:space="preserve"> </v>
      </c>
    </row>
    <row r="199" spans="1:20" ht="11.25" customHeight="1">
      <c r="A199" s="103">
        <f t="shared" si="3"/>
        <v>198</v>
      </c>
      <c r="B199" s="103" t="str">
        <f>IF(직접데이타입력!$M204=2,IF(직접데이타입력!$E204="1",직접데이타입력!$K204," ")," ")</f>
        <v xml:space="preserve"> </v>
      </c>
      <c r="C199" s="103" t="str">
        <f>IF(직접데이타입력!$M204=2,IF(직접데이타입력!$E204="2",직접데이타입력!$K204," ")," ")</f>
        <v xml:space="preserve"> </v>
      </c>
      <c r="D199" s="103" t="str">
        <f>IF(직접데이타입력!$M204=2,IF(직접데이타입력!$E204="3",직접데이타입력!$K204," ")," ")</f>
        <v xml:space="preserve"> </v>
      </c>
      <c r="E199" s="103" t="str">
        <f>IF(직접데이타입력!$M204=2,IF(직접데이타입력!$E204="4",직접데이타입력!$K204," ")," ")</f>
        <v xml:space="preserve"> </v>
      </c>
      <c r="F199" s="103" t="str">
        <f>IF(직접데이타입력!$M204=2,IF(직접데이타입력!$E204="5",직접데이타입력!$K204," ")," ")</f>
        <v xml:space="preserve"> </v>
      </c>
      <c r="G199" s="103" t="str">
        <f>IF(직접데이타입력!$M204=2,IF(직접데이타입력!$E204="6",직접데이타입력!$K204," ")," ")</f>
        <v xml:space="preserve"> </v>
      </c>
      <c r="H199" s="103" t="str">
        <f>IF(직접데이타입력!$M204=2,IF(직접데이타입력!$E204="7",직접데이타입력!$K204," ")," ")</f>
        <v xml:space="preserve"> </v>
      </c>
      <c r="I199" s="103" t="str">
        <f>IF(직접데이타입력!$M204=2,IF(직접데이타입력!$E204="8",직접데이타입력!$K204," ")," ")</f>
        <v xml:space="preserve"> </v>
      </c>
      <c r="J199" s="103" t="str">
        <f>IF(직접데이타입력!$M204=2,IF(직접데이타입력!$E204="9",직접데이타입력!$K204," ")," ")</f>
        <v xml:space="preserve"> </v>
      </c>
      <c r="K199" s="103" t="str">
        <f>IF(직접데이타입력!$M204=2,IF(직접데이타입력!$E204="10",직접데이타입력!$K204," ")," ")</f>
        <v xml:space="preserve"> </v>
      </c>
      <c r="L199" s="103" t="str">
        <f>IF(직접데이타입력!$M204=2,IF(직접데이타입력!$E204="11",직접데이타입력!$K204," ")," ")</f>
        <v xml:space="preserve"> </v>
      </c>
      <c r="M199" s="103" t="str">
        <f>IF(직접데이타입력!$M204=2,IF(직접데이타입력!$E204="12",직접데이타입력!$K204," ")," ")</f>
        <v xml:space="preserve"> </v>
      </c>
      <c r="N199" s="103" t="str">
        <f>IF(직접데이타입력!$M204=2,IF(직접데이타입력!$E204="13",직접데이타입력!$K204," ")," ")</f>
        <v xml:space="preserve"> </v>
      </c>
      <c r="O199" s="103" t="str">
        <f>IF(직접데이타입력!$M204=2,IF(직접데이타입력!$E204="14",직접데이타입력!$K204," ")," ")</f>
        <v xml:space="preserve"> </v>
      </c>
      <c r="P199" s="103" t="str">
        <f>IF(직접데이타입력!$M204=2,IF(직접데이타입력!$E204="15",직접데이타입력!$K204," ")," ")</f>
        <v xml:space="preserve"> </v>
      </c>
      <c r="Q199" s="103" t="str">
        <f>IF(직접데이타입력!$M204=2,IF(직접데이타입력!$E204="16",직접데이타입력!$K204," ")," ")</f>
        <v xml:space="preserve"> </v>
      </c>
      <c r="R199" s="103" t="str">
        <f>IF(직접데이타입력!$M204=2,IF(직접데이타입력!$E204="17",직접데이타입력!$K204," ")," ")</f>
        <v xml:space="preserve"> </v>
      </c>
      <c r="S199" s="103" t="str">
        <f>IF(직접데이타입력!$M204=2,IF(직접데이타입력!$E204="18",직접데이타입력!$K204," ")," ")</f>
        <v xml:space="preserve"> </v>
      </c>
      <c r="T199" s="103" t="str">
        <f>IF(직접데이타입력!$M204=2,IF(직접데이타입력!$E204="19",직접데이타입력!$K204," ")," ")</f>
        <v xml:space="preserve"> </v>
      </c>
    </row>
    <row r="200" spans="1:20" ht="11.25" customHeight="1">
      <c r="A200" s="103">
        <f t="shared" si="3"/>
        <v>199</v>
      </c>
      <c r="B200" s="103" t="str">
        <f>IF(직접데이타입력!$M205=2,IF(직접데이타입력!$E205="1",직접데이타입력!$K205," ")," ")</f>
        <v xml:space="preserve"> </v>
      </c>
      <c r="C200" s="103" t="str">
        <f>IF(직접데이타입력!$M205=2,IF(직접데이타입력!$E205="2",직접데이타입력!$K205," ")," ")</f>
        <v xml:space="preserve"> </v>
      </c>
      <c r="D200" s="103" t="str">
        <f>IF(직접데이타입력!$M205=2,IF(직접데이타입력!$E205="3",직접데이타입력!$K205," ")," ")</f>
        <v xml:space="preserve"> </v>
      </c>
      <c r="E200" s="103" t="str">
        <f>IF(직접데이타입력!$M205=2,IF(직접데이타입력!$E205="4",직접데이타입력!$K205," ")," ")</f>
        <v xml:space="preserve"> </v>
      </c>
      <c r="F200" s="103" t="str">
        <f>IF(직접데이타입력!$M205=2,IF(직접데이타입력!$E205="5",직접데이타입력!$K205," ")," ")</f>
        <v xml:space="preserve"> </v>
      </c>
      <c r="G200" s="103" t="str">
        <f>IF(직접데이타입력!$M205=2,IF(직접데이타입력!$E205="6",직접데이타입력!$K205," ")," ")</f>
        <v xml:space="preserve"> </v>
      </c>
      <c r="H200" s="103" t="str">
        <f>IF(직접데이타입력!$M205=2,IF(직접데이타입력!$E205="7",직접데이타입력!$K205," ")," ")</f>
        <v xml:space="preserve"> </v>
      </c>
      <c r="I200" s="103" t="str">
        <f>IF(직접데이타입력!$M205=2,IF(직접데이타입력!$E205="8",직접데이타입력!$K205," ")," ")</f>
        <v xml:space="preserve"> </v>
      </c>
      <c r="J200" s="103" t="str">
        <f>IF(직접데이타입력!$M205=2,IF(직접데이타입력!$E205="9",직접데이타입력!$K205," ")," ")</f>
        <v xml:space="preserve"> </v>
      </c>
      <c r="K200" s="103" t="str">
        <f>IF(직접데이타입력!$M205=2,IF(직접데이타입력!$E205="10",직접데이타입력!$K205," ")," ")</f>
        <v xml:space="preserve"> </v>
      </c>
      <c r="L200" s="103" t="str">
        <f>IF(직접데이타입력!$M205=2,IF(직접데이타입력!$E205="11",직접데이타입력!$K205," ")," ")</f>
        <v xml:space="preserve"> </v>
      </c>
      <c r="M200" s="103" t="str">
        <f>IF(직접데이타입력!$M205=2,IF(직접데이타입력!$E205="12",직접데이타입력!$K205," ")," ")</f>
        <v xml:space="preserve"> </v>
      </c>
      <c r="N200" s="103" t="str">
        <f>IF(직접데이타입력!$M205=2,IF(직접데이타입력!$E205="13",직접데이타입력!$K205," ")," ")</f>
        <v xml:space="preserve"> </v>
      </c>
      <c r="O200" s="103" t="str">
        <f>IF(직접데이타입력!$M205=2,IF(직접데이타입력!$E205="14",직접데이타입력!$K205," ")," ")</f>
        <v xml:space="preserve"> </v>
      </c>
      <c r="P200" s="103" t="str">
        <f>IF(직접데이타입력!$M205=2,IF(직접데이타입력!$E205="15",직접데이타입력!$K205," ")," ")</f>
        <v xml:space="preserve"> </v>
      </c>
      <c r="Q200" s="103" t="str">
        <f>IF(직접데이타입력!$M205=2,IF(직접데이타입력!$E205="16",직접데이타입력!$K205," ")," ")</f>
        <v xml:space="preserve"> </v>
      </c>
      <c r="R200" s="103" t="str">
        <f>IF(직접데이타입력!$M205=2,IF(직접데이타입력!$E205="17",직접데이타입력!$K205," ")," ")</f>
        <v xml:space="preserve"> </v>
      </c>
      <c r="S200" s="103" t="str">
        <f>IF(직접데이타입력!$M205=2,IF(직접데이타입력!$E205="18",직접데이타입력!$K205," ")," ")</f>
        <v xml:space="preserve"> </v>
      </c>
      <c r="T200" s="103" t="str">
        <f>IF(직접데이타입력!$M205=2,IF(직접데이타입력!$E205="19",직접데이타입력!$K205," ")," ")</f>
        <v xml:space="preserve"> </v>
      </c>
    </row>
    <row r="201" spans="1:20" ht="11.25" customHeight="1">
      <c r="A201" s="103">
        <f t="shared" si="3"/>
        <v>200</v>
      </c>
      <c r="B201" s="103" t="str">
        <f>IF(직접데이타입력!$M206=2,IF(직접데이타입력!$E206="1",직접데이타입력!$K206," ")," ")</f>
        <v xml:space="preserve"> </v>
      </c>
      <c r="C201" s="103" t="str">
        <f>IF(직접데이타입력!$M206=2,IF(직접데이타입력!$E206="2",직접데이타입력!$K206," ")," ")</f>
        <v xml:space="preserve"> </v>
      </c>
      <c r="D201" s="103" t="str">
        <f>IF(직접데이타입력!$M206=2,IF(직접데이타입력!$E206="3",직접데이타입력!$K206," ")," ")</f>
        <v xml:space="preserve"> </v>
      </c>
      <c r="E201" s="103" t="str">
        <f>IF(직접데이타입력!$M206=2,IF(직접데이타입력!$E206="4",직접데이타입력!$K206," ")," ")</f>
        <v xml:space="preserve"> </v>
      </c>
      <c r="F201" s="103" t="str">
        <f>IF(직접데이타입력!$M206=2,IF(직접데이타입력!$E206="5",직접데이타입력!$K206," ")," ")</f>
        <v xml:space="preserve"> </v>
      </c>
      <c r="G201" s="103" t="str">
        <f>IF(직접데이타입력!$M206=2,IF(직접데이타입력!$E206="6",직접데이타입력!$K206," ")," ")</f>
        <v xml:space="preserve"> </v>
      </c>
      <c r="H201" s="103" t="str">
        <f>IF(직접데이타입력!$M206=2,IF(직접데이타입력!$E206="7",직접데이타입력!$K206," ")," ")</f>
        <v xml:space="preserve"> </v>
      </c>
      <c r="I201" s="103" t="str">
        <f>IF(직접데이타입력!$M206=2,IF(직접데이타입력!$E206="8",직접데이타입력!$K206," ")," ")</f>
        <v xml:space="preserve"> </v>
      </c>
      <c r="J201" s="103" t="str">
        <f>IF(직접데이타입력!$M206=2,IF(직접데이타입력!$E206="9",직접데이타입력!$K206," ")," ")</f>
        <v xml:space="preserve"> </v>
      </c>
      <c r="K201" s="103" t="str">
        <f>IF(직접데이타입력!$M206=2,IF(직접데이타입력!$E206="10",직접데이타입력!$K206," ")," ")</f>
        <v xml:space="preserve"> </v>
      </c>
      <c r="L201" s="103" t="str">
        <f>IF(직접데이타입력!$M206=2,IF(직접데이타입력!$E206="11",직접데이타입력!$K206," ")," ")</f>
        <v xml:space="preserve"> </v>
      </c>
      <c r="M201" s="103" t="str">
        <f>IF(직접데이타입력!$M206=2,IF(직접데이타입력!$E206="12",직접데이타입력!$K206," ")," ")</f>
        <v xml:space="preserve"> </v>
      </c>
      <c r="N201" s="103" t="str">
        <f>IF(직접데이타입력!$M206=2,IF(직접데이타입력!$E206="13",직접데이타입력!$K206," ")," ")</f>
        <v xml:space="preserve"> </v>
      </c>
      <c r="O201" s="103" t="str">
        <f>IF(직접데이타입력!$M206=2,IF(직접데이타입력!$E206="14",직접데이타입력!$K206," ")," ")</f>
        <v xml:space="preserve"> </v>
      </c>
      <c r="P201" s="103" t="str">
        <f>IF(직접데이타입력!$M206=2,IF(직접데이타입력!$E206="15",직접데이타입력!$K206," ")," ")</f>
        <v xml:space="preserve"> </v>
      </c>
      <c r="Q201" s="103" t="str">
        <f>IF(직접데이타입력!$M206=2,IF(직접데이타입력!$E206="16",직접데이타입력!$K206," ")," ")</f>
        <v xml:space="preserve"> </v>
      </c>
      <c r="R201" s="103" t="str">
        <f>IF(직접데이타입력!$M206=2,IF(직접데이타입력!$E206="17",직접데이타입력!$K206," ")," ")</f>
        <v xml:space="preserve"> </v>
      </c>
      <c r="S201" s="103" t="str">
        <f>IF(직접데이타입력!$M206=2,IF(직접데이타입력!$E206="18",직접데이타입력!$K206," ")," ")</f>
        <v xml:space="preserve"> </v>
      </c>
      <c r="T201" s="103" t="str">
        <f>IF(직접데이타입력!$M206=2,IF(직접데이타입력!$E206="19",직접데이타입력!$K206," ")," ")</f>
        <v xml:space="preserve"> </v>
      </c>
    </row>
    <row r="202" spans="1:20" ht="11.25" customHeight="1">
      <c r="A202" s="103">
        <f t="shared" si="3"/>
        <v>201</v>
      </c>
      <c r="B202" s="103" t="str">
        <f>IF(직접데이타입력!$M207=2,IF(직접데이타입력!$E207="1",직접데이타입력!$K207," ")," ")</f>
        <v xml:space="preserve"> </v>
      </c>
      <c r="C202" s="103" t="str">
        <f>IF(직접데이타입력!$M207=2,IF(직접데이타입력!$E207="2",직접데이타입력!$K207," ")," ")</f>
        <v xml:space="preserve"> </v>
      </c>
      <c r="D202" s="103" t="str">
        <f>IF(직접데이타입력!$M207=2,IF(직접데이타입력!$E207="3",직접데이타입력!$K207," ")," ")</f>
        <v xml:space="preserve"> </v>
      </c>
      <c r="E202" s="103" t="str">
        <f>IF(직접데이타입력!$M207=2,IF(직접데이타입력!$E207="4",직접데이타입력!$K207," ")," ")</f>
        <v xml:space="preserve"> </v>
      </c>
      <c r="F202" s="103" t="str">
        <f>IF(직접데이타입력!$M207=2,IF(직접데이타입력!$E207="5",직접데이타입력!$K207," ")," ")</f>
        <v xml:space="preserve"> </v>
      </c>
      <c r="G202" s="103" t="str">
        <f>IF(직접데이타입력!$M207=2,IF(직접데이타입력!$E207="6",직접데이타입력!$K207," ")," ")</f>
        <v xml:space="preserve"> </v>
      </c>
      <c r="H202" s="103" t="str">
        <f>IF(직접데이타입력!$M207=2,IF(직접데이타입력!$E207="7",직접데이타입력!$K207," ")," ")</f>
        <v xml:space="preserve"> </v>
      </c>
      <c r="I202" s="103" t="str">
        <f>IF(직접데이타입력!$M207=2,IF(직접데이타입력!$E207="8",직접데이타입력!$K207," ")," ")</f>
        <v xml:space="preserve"> </v>
      </c>
      <c r="J202" s="103" t="str">
        <f>IF(직접데이타입력!$M207=2,IF(직접데이타입력!$E207="9",직접데이타입력!$K207," ")," ")</f>
        <v xml:space="preserve"> </v>
      </c>
      <c r="K202" s="103" t="str">
        <f>IF(직접데이타입력!$M207=2,IF(직접데이타입력!$E207="10",직접데이타입력!$K207," ")," ")</f>
        <v xml:space="preserve"> </v>
      </c>
      <c r="L202" s="103" t="str">
        <f>IF(직접데이타입력!$M207=2,IF(직접데이타입력!$E207="11",직접데이타입력!$K207," ")," ")</f>
        <v xml:space="preserve"> </v>
      </c>
      <c r="M202" s="103" t="str">
        <f>IF(직접데이타입력!$M207=2,IF(직접데이타입력!$E207="12",직접데이타입력!$K207," ")," ")</f>
        <v xml:space="preserve"> </v>
      </c>
      <c r="N202" s="103" t="str">
        <f>IF(직접데이타입력!$M207=2,IF(직접데이타입력!$E207="13",직접데이타입력!$K207," ")," ")</f>
        <v xml:space="preserve"> </v>
      </c>
      <c r="O202" s="103" t="str">
        <f>IF(직접데이타입력!$M207=2,IF(직접데이타입력!$E207="14",직접데이타입력!$K207," ")," ")</f>
        <v xml:space="preserve"> </v>
      </c>
      <c r="P202" s="103" t="str">
        <f>IF(직접데이타입력!$M207=2,IF(직접데이타입력!$E207="15",직접데이타입력!$K207," ")," ")</f>
        <v xml:space="preserve"> </v>
      </c>
      <c r="Q202" s="103" t="str">
        <f>IF(직접데이타입력!$M207=2,IF(직접데이타입력!$E207="16",직접데이타입력!$K207," ")," ")</f>
        <v xml:space="preserve"> </v>
      </c>
      <c r="R202" s="103" t="str">
        <f>IF(직접데이타입력!$M207=2,IF(직접데이타입력!$E207="17",직접데이타입력!$K207," ")," ")</f>
        <v xml:space="preserve"> </v>
      </c>
      <c r="S202" s="103" t="str">
        <f>IF(직접데이타입력!$M207=2,IF(직접데이타입력!$E207="18",직접데이타입력!$K207," ")," ")</f>
        <v xml:space="preserve"> </v>
      </c>
      <c r="T202" s="103" t="str">
        <f>IF(직접데이타입력!$M207=2,IF(직접데이타입력!$E207="19",직접데이타입력!$K207," ")," ")</f>
        <v xml:space="preserve"> </v>
      </c>
    </row>
    <row r="203" spans="1:20" ht="11.25" customHeight="1">
      <c r="A203" s="103">
        <f t="shared" si="3"/>
        <v>202</v>
      </c>
      <c r="B203" s="103" t="str">
        <f>IF(직접데이타입력!$M208=2,IF(직접데이타입력!$E208="1",직접데이타입력!$K208," ")," ")</f>
        <v xml:space="preserve"> </v>
      </c>
      <c r="C203" s="103" t="str">
        <f>IF(직접데이타입력!$M208=2,IF(직접데이타입력!$E208="2",직접데이타입력!$K208," ")," ")</f>
        <v xml:space="preserve"> </v>
      </c>
      <c r="D203" s="103" t="str">
        <f>IF(직접데이타입력!$M208=2,IF(직접데이타입력!$E208="3",직접데이타입력!$K208," ")," ")</f>
        <v xml:space="preserve"> </v>
      </c>
      <c r="E203" s="103" t="str">
        <f>IF(직접데이타입력!$M208=2,IF(직접데이타입력!$E208="4",직접데이타입력!$K208," ")," ")</f>
        <v xml:space="preserve"> </v>
      </c>
      <c r="F203" s="103" t="str">
        <f>IF(직접데이타입력!$M208=2,IF(직접데이타입력!$E208="5",직접데이타입력!$K208," ")," ")</f>
        <v xml:space="preserve"> </v>
      </c>
      <c r="G203" s="103" t="str">
        <f>IF(직접데이타입력!$M208=2,IF(직접데이타입력!$E208="6",직접데이타입력!$K208," ")," ")</f>
        <v xml:space="preserve"> </v>
      </c>
      <c r="H203" s="103" t="str">
        <f>IF(직접데이타입력!$M208=2,IF(직접데이타입력!$E208="7",직접데이타입력!$K208," ")," ")</f>
        <v xml:space="preserve"> </v>
      </c>
      <c r="I203" s="103" t="str">
        <f>IF(직접데이타입력!$M208=2,IF(직접데이타입력!$E208="8",직접데이타입력!$K208," ")," ")</f>
        <v xml:space="preserve"> </v>
      </c>
      <c r="J203" s="103" t="str">
        <f>IF(직접데이타입력!$M208=2,IF(직접데이타입력!$E208="9",직접데이타입력!$K208," ")," ")</f>
        <v xml:space="preserve"> </v>
      </c>
      <c r="K203" s="103" t="str">
        <f>IF(직접데이타입력!$M208=2,IF(직접데이타입력!$E208="10",직접데이타입력!$K208," ")," ")</f>
        <v xml:space="preserve"> </v>
      </c>
      <c r="L203" s="103" t="str">
        <f>IF(직접데이타입력!$M208=2,IF(직접데이타입력!$E208="11",직접데이타입력!$K208," ")," ")</f>
        <v xml:space="preserve"> </v>
      </c>
      <c r="M203" s="103" t="str">
        <f>IF(직접데이타입력!$M208=2,IF(직접데이타입력!$E208="12",직접데이타입력!$K208," ")," ")</f>
        <v xml:space="preserve"> </v>
      </c>
      <c r="N203" s="103" t="str">
        <f>IF(직접데이타입력!$M208=2,IF(직접데이타입력!$E208="13",직접데이타입력!$K208," ")," ")</f>
        <v xml:space="preserve"> </v>
      </c>
      <c r="O203" s="103" t="str">
        <f>IF(직접데이타입력!$M208=2,IF(직접데이타입력!$E208="14",직접데이타입력!$K208," ")," ")</f>
        <v xml:space="preserve"> </v>
      </c>
      <c r="P203" s="103" t="str">
        <f>IF(직접데이타입력!$M208=2,IF(직접데이타입력!$E208="15",직접데이타입력!$K208," ")," ")</f>
        <v xml:space="preserve"> </v>
      </c>
      <c r="Q203" s="103" t="str">
        <f>IF(직접데이타입력!$M208=2,IF(직접데이타입력!$E208="16",직접데이타입력!$K208," ")," ")</f>
        <v xml:space="preserve"> </v>
      </c>
      <c r="R203" s="103" t="str">
        <f>IF(직접데이타입력!$M208=2,IF(직접데이타입력!$E208="17",직접데이타입력!$K208," ")," ")</f>
        <v xml:space="preserve"> </v>
      </c>
      <c r="S203" s="103" t="str">
        <f>IF(직접데이타입력!$M208=2,IF(직접데이타입력!$E208="18",직접데이타입력!$K208," ")," ")</f>
        <v xml:space="preserve"> </v>
      </c>
      <c r="T203" s="103" t="str">
        <f>IF(직접데이타입력!$M208=2,IF(직접데이타입력!$E208="19",직접데이타입력!$K208," ")," ")</f>
        <v xml:space="preserve"> </v>
      </c>
    </row>
    <row r="204" spans="1:20" ht="11.25" customHeight="1">
      <c r="A204" s="103">
        <f t="shared" si="3"/>
        <v>203</v>
      </c>
      <c r="B204" s="103" t="str">
        <f>IF(직접데이타입력!$M209=2,IF(직접데이타입력!$E209="1",직접데이타입력!$K209," ")," ")</f>
        <v xml:space="preserve"> </v>
      </c>
      <c r="C204" s="103" t="str">
        <f>IF(직접데이타입력!$M209=2,IF(직접데이타입력!$E209="2",직접데이타입력!$K209," ")," ")</f>
        <v xml:space="preserve"> </v>
      </c>
      <c r="D204" s="103" t="str">
        <f>IF(직접데이타입력!$M209=2,IF(직접데이타입력!$E209="3",직접데이타입력!$K209," ")," ")</f>
        <v xml:space="preserve"> </v>
      </c>
      <c r="E204" s="103" t="str">
        <f>IF(직접데이타입력!$M209=2,IF(직접데이타입력!$E209="4",직접데이타입력!$K209," ")," ")</f>
        <v xml:space="preserve"> </v>
      </c>
      <c r="F204" s="103" t="str">
        <f>IF(직접데이타입력!$M209=2,IF(직접데이타입력!$E209="5",직접데이타입력!$K209," ")," ")</f>
        <v xml:space="preserve"> </v>
      </c>
      <c r="G204" s="103" t="str">
        <f>IF(직접데이타입력!$M209=2,IF(직접데이타입력!$E209="6",직접데이타입력!$K209," ")," ")</f>
        <v xml:space="preserve"> </v>
      </c>
      <c r="H204" s="103" t="str">
        <f>IF(직접데이타입력!$M209=2,IF(직접데이타입력!$E209="7",직접데이타입력!$K209," ")," ")</f>
        <v xml:space="preserve"> </v>
      </c>
      <c r="I204" s="103" t="str">
        <f>IF(직접데이타입력!$M209=2,IF(직접데이타입력!$E209="8",직접데이타입력!$K209," ")," ")</f>
        <v xml:space="preserve"> </v>
      </c>
      <c r="J204" s="103" t="str">
        <f>IF(직접데이타입력!$M209=2,IF(직접데이타입력!$E209="9",직접데이타입력!$K209," ")," ")</f>
        <v xml:space="preserve"> </v>
      </c>
      <c r="K204" s="103" t="str">
        <f>IF(직접데이타입력!$M209=2,IF(직접데이타입력!$E209="10",직접데이타입력!$K209," ")," ")</f>
        <v xml:space="preserve"> </v>
      </c>
      <c r="L204" s="103" t="str">
        <f>IF(직접데이타입력!$M209=2,IF(직접데이타입력!$E209="11",직접데이타입력!$K209," ")," ")</f>
        <v xml:space="preserve"> </v>
      </c>
      <c r="M204" s="103" t="str">
        <f>IF(직접데이타입력!$M209=2,IF(직접데이타입력!$E209="12",직접데이타입력!$K209," ")," ")</f>
        <v xml:space="preserve"> </v>
      </c>
      <c r="N204" s="103" t="str">
        <f>IF(직접데이타입력!$M209=2,IF(직접데이타입력!$E209="13",직접데이타입력!$K209," ")," ")</f>
        <v xml:space="preserve"> </v>
      </c>
      <c r="O204" s="103" t="str">
        <f>IF(직접데이타입력!$M209=2,IF(직접데이타입력!$E209="14",직접데이타입력!$K209," ")," ")</f>
        <v xml:space="preserve"> </v>
      </c>
      <c r="P204" s="103" t="str">
        <f>IF(직접데이타입력!$M209=2,IF(직접데이타입력!$E209="15",직접데이타입력!$K209," ")," ")</f>
        <v xml:space="preserve"> </v>
      </c>
      <c r="Q204" s="103" t="str">
        <f>IF(직접데이타입력!$M209=2,IF(직접데이타입력!$E209="16",직접데이타입력!$K209," ")," ")</f>
        <v xml:space="preserve"> </v>
      </c>
      <c r="R204" s="103" t="str">
        <f>IF(직접데이타입력!$M209=2,IF(직접데이타입력!$E209="17",직접데이타입력!$K209," ")," ")</f>
        <v xml:space="preserve"> </v>
      </c>
      <c r="S204" s="103" t="str">
        <f>IF(직접데이타입력!$M209=2,IF(직접데이타입력!$E209="18",직접데이타입력!$K209," ")," ")</f>
        <v xml:space="preserve"> </v>
      </c>
      <c r="T204" s="103" t="str">
        <f>IF(직접데이타입력!$M209=2,IF(직접데이타입력!$E209="19",직접데이타입력!$K209," ")," ")</f>
        <v xml:space="preserve"> </v>
      </c>
    </row>
    <row r="205" spans="1:20" ht="11.25" customHeight="1">
      <c r="A205" s="103">
        <f t="shared" si="3"/>
        <v>204</v>
      </c>
      <c r="B205" s="103" t="str">
        <f>IF(직접데이타입력!$M210=2,IF(직접데이타입력!$E210="1",직접데이타입력!$K210," ")," ")</f>
        <v xml:space="preserve"> </v>
      </c>
      <c r="C205" s="103" t="str">
        <f>IF(직접데이타입력!$M210=2,IF(직접데이타입력!$E210="2",직접데이타입력!$K210," ")," ")</f>
        <v xml:space="preserve"> </v>
      </c>
      <c r="D205" s="103" t="str">
        <f>IF(직접데이타입력!$M210=2,IF(직접데이타입력!$E210="3",직접데이타입력!$K210," ")," ")</f>
        <v xml:space="preserve"> </v>
      </c>
      <c r="E205" s="103" t="str">
        <f>IF(직접데이타입력!$M210=2,IF(직접데이타입력!$E210="4",직접데이타입력!$K210," ")," ")</f>
        <v xml:space="preserve"> </v>
      </c>
      <c r="F205" s="103" t="str">
        <f>IF(직접데이타입력!$M210=2,IF(직접데이타입력!$E210="5",직접데이타입력!$K210," ")," ")</f>
        <v xml:space="preserve"> </v>
      </c>
      <c r="G205" s="103" t="str">
        <f>IF(직접데이타입력!$M210=2,IF(직접데이타입력!$E210="6",직접데이타입력!$K210," ")," ")</f>
        <v xml:space="preserve"> </v>
      </c>
      <c r="H205" s="103" t="str">
        <f>IF(직접데이타입력!$M210=2,IF(직접데이타입력!$E210="7",직접데이타입력!$K210," ")," ")</f>
        <v xml:space="preserve"> </v>
      </c>
      <c r="I205" s="103" t="str">
        <f>IF(직접데이타입력!$M210=2,IF(직접데이타입력!$E210="8",직접데이타입력!$K210," ")," ")</f>
        <v xml:space="preserve"> </v>
      </c>
      <c r="J205" s="103" t="str">
        <f>IF(직접데이타입력!$M210=2,IF(직접데이타입력!$E210="9",직접데이타입력!$K210," ")," ")</f>
        <v xml:space="preserve"> </v>
      </c>
      <c r="K205" s="103" t="str">
        <f>IF(직접데이타입력!$M210=2,IF(직접데이타입력!$E210="10",직접데이타입력!$K210," ")," ")</f>
        <v xml:space="preserve"> </v>
      </c>
      <c r="L205" s="103" t="str">
        <f>IF(직접데이타입력!$M210=2,IF(직접데이타입력!$E210="11",직접데이타입력!$K210," ")," ")</f>
        <v xml:space="preserve"> </v>
      </c>
      <c r="M205" s="103" t="str">
        <f>IF(직접데이타입력!$M210=2,IF(직접데이타입력!$E210="12",직접데이타입력!$K210," ")," ")</f>
        <v xml:space="preserve"> </v>
      </c>
      <c r="N205" s="103" t="str">
        <f>IF(직접데이타입력!$M210=2,IF(직접데이타입력!$E210="13",직접데이타입력!$K210," ")," ")</f>
        <v xml:space="preserve"> </v>
      </c>
      <c r="O205" s="103" t="str">
        <f>IF(직접데이타입력!$M210=2,IF(직접데이타입력!$E210="14",직접데이타입력!$K210," ")," ")</f>
        <v xml:space="preserve"> </v>
      </c>
      <c r="P205" s="103" t="str">
        <f>IF(직접데이타입력!$M210=2,IF(직접데이타입력!$E210="15",직접데이타입력!$K210," ")," ")</f>
        <v xml:space="preserve"> </v>
      </c>
      <c r="Q205" s="103" t="str">
        <f>IF(직접데이타입력!$M210=2,IF(직접데이타입력!$E210="16",직접데이타입력!$K210," ")," ")</f>
        <v xml:space="preserve"> </v>
      </c>
      <c r="R205" s="103" t="str">
        <f>IF(직접데이타입력!$M210=2,IF(직접데이타입력!$E210="17",직접데이타입력!$K210," ")," ")</f>
        <v xml:space="preserve"> </v>
      </c>
      <c r="S205" s="103" t="str">
        <f>IF(직접데이타입력!$M210=2,IF(직접데이타입력!$E210="18",직접데이타입력!$K210," ")," ")</f>
        <v xml:space="preserve"> </v>
      </c>
      <c r="T205" s="103" t="str">
        <f>IF(직접데이타입력!$M210=2,IF(직접데이타입력!$E210="19",직접데이타입력!$K210," ")," ")</f>
        <v xml:space="preserve"> </v>
      </c>
    </row>
    <row r="206" spans="1:20" ht="11.25" customHeight="1">
      <c r="A206" s="103">
        <f t="shared" si="3"/>
        <v>205</v>
      </c>
      <c r="B206" s="103" t="str">
        <f>IF(직접데이타입력!$M211=2,IF(직접데이타입력!$E211="1",직접데이타입력!$K211," ")," ")</f>
        <v xml:space="preserve"> </v>
      </c>
      <c r="C206" s="103" t="str">
        <f>IF(직접데이타입력!$M211=2,IF(직접데이타입력!$E211="2",직접데이타입력!$K211," ")," ")</f>
        <v xml:space="preserve"> </v>
      </c>
      <c r="D206" s="103" t="str">
        <f>IF(직접데이타입력!$M211=2,IF(직접데이타입력!$E211="3",직접데이타입력!$K211," ")," ")</f>
        <v xml:space="preserve"> </v>
      </c>
      <c r="E206" s="103" t="str">
        <f>IF(직접데이타입력!$M211=2,IF(직접데이타입력!$E211="4",직접데이타입력!$K211," ")," ")</f>
        <v xml:space="preserve"> </v>
      </c>
      <c r="F206" s="103" t="str">
        <f>IF(직접데이타입력!$M211=2,IF(직접데이타입력!$E211="5",직접데이타입력!$K211," ")," ")</f>
        <v xml:space="preserve"> </v>
      </c>
      <c r="G206" s="103" t="str">
        <f>IF(직접데이타입력!$M211=2,IF(직접데이타입력!$E211="6",직접데이타입력!$K211," ")," ")</f>
        <v xml:space="preserve"> </v>
      </c>
      <c r="H206" s="103" t="str">
        <f>IF(직접데이타입력!$M211=2,IF(직접데이타입력!$E211="7",직접데이타입력!$K211," ")," ")</f>
        <v xml:space="preserve"> </v>
      </c>
      <c r="I206" s="103" t="str">
        <f>IF(직접데이타입력!$M211=2,IF(직접데이타입력!$E211="8",직접데이타입력!$K211," ")," ")</f>
        <v xml:space="preserve"> </v>
      </c>
      <c r="J206" s="103" t="str">
        <f>IF(직접데이타입력!$M211=2,IF(직접데이타입력!$E211="9",직접데이타입력!$K211," ")," ")</f>
        <v xml:space="preserve"> </v>
      </c>
      <c r="K206" s="103" t="str">
        <f>IF(직접데이타입력!$M211=2,IF(직접데이타입력!$E211="10",직접데이타입력!$K211," ")," ")</f>
        <v xml:space="preserve"> </v>
      </c>
      <c r="L206" s="103" t="str">
        <f>IF(직접데이타입력!$M211=2,IF(직접데이타입력!$E211="11",직접데이타입력!$K211," ")," ")</f>
        <v xml:space="preserve"> </v>
      </c>
      <c r="M206" s="103" t="str">
        <f>IF(직접데이타입력!$M211=2,IF(직접데이타입력!$E211="12",직접데이타입력!$K211," ")," ")</f>
        <v xml:space="preserve"> </v>
      </c>
      <c r="N206" s="103" t="str">
        <f>IF(직접데이타입력!$M211=2,IF(직접데이타입력!$E211="13",직접데이타입력!$K211," ")," ")</f>
        <v xml:space="preserve"> </v>
      </c>
      <c r="O206" s="103" t="str">
        <f>IF(직접데이타입력!$M211=2,IF(직접데이타입력!$E211="14",직접데이타입력!$K211," ")," ")</f>
        <v xml:space="preserve"> </v>
      </c>
      <c r="P206" s="103" t="str">
        <f>IF(직접데이타입력!$M211=2,IF(직접데이타입력!$E211="15",직접데이타입력!$K211," ")," ")</f>
        <v xml:space="preserve"> </v>
      </c>
      <c r="Q206" s="103" t="str">
        <f>IF(직접데이타입력!$M211=2,IF(직접데이타입력!$E211="16",직접데이타입력!$K211," ")," ")</f>
        <v xml:space="preserve"> </v>
      </c>
      <c r="R206" s="103" t="str">
        <f>IF(직접데이타입력!$M211=2,IF(직접데이타입력!$E211="17",직접데이타입력!$K211," ")," ")</f>
        <v xml:space="preserve"> </v>
      </c>
      <c r="S206" s="103" t="str">
        <f>IF(직접데이타입력!$M211=2,IF(직접데이타입력!$E211="18",직접데이타입력!$K211," ")," ")</f>
        <v xml:space="preserve"> </v>
      </c>
      <c r="T206" s="103" t="str">
        <f>IF(직접데이타입력!$M211=2,IF(직접데이타입력!$E211="19",직접데이타입력!$K211," ")," ")</f>
        <v xml:space="preserve"> </v>
      </c>
    </row>
    <row r="207" spans="1:20" ht="11.25" customHeight="1">
      <c r="A207" s="103">
        <f t="shared" si="3"/>
        <v>206</v>
      </c>
      <c r="B207" s="103" t="str">
        <f>IF(직접데이타입력!$M212=2,IF(직접데이타입력!$E212="1",직접데이타입력!$K212," ")," ")</f>
        <v xml:space="preserve"> </v>
      </c>
      <c r="C207" s="103" t="str">
        <f>IF(직접데이타입력!$M212=2,IF(직접데이타입력!$E212="2",직접데이타입력!$K212," ")," ")</f>
        <v xml:space="preserve"> </v>
      </c>
      <c r="D207" s="103" t="str">
        <f>IF(직접데이타입력!$M212=2,IF(직접데이타입력!$E212="3",직접데이타입력!$K212," ")," ")</f>
        <v xml:space="preserve"> </v>
      </c>
      <c r="E207" s="103" t="str">
        <f>IF(직접데이타입력!$M212=2,IF(직접데이타입력!$E212="4",직접데이타입력!$K212," ")," ")</f>
        <v xml:space="preserve"> </v>
      </c>
      <c r="F207" s="103" t="str">
        <f>IF(직접데이타입력!$M212=2,IF(직접데이타입력!$E212="5",직접데이타입력!$K212," ")," ")</f>
        <v xml:space="preserve"> </v>
      </c>
      <c r="G207" s="103" t="str">
        <f>IF(직접데이타입력!$M212=2,IF(직접데이타입력!$E212="6",직접데이타입력!$K212," ")," ")</f>
        <v xml:space="preserve"> </v>
      </c>
      <c r="H207" s="103" t="str">
        <f>IF(직접데이타입력!$M212=2,IF(직접데이타입력!$E212="7",직접데이타입력!$K212," ")," ")</f>
        <v xml:space="preserve"> </v>
      </c>
      <c r="I207" s="103" t="str">
        <f>IF(직접데이타입력!$M212=2,IF(직접데이타입력!$E212="8",직접데이타입력!$K212," ")," ")</f>
        <v xml:space="preserve"> </v>
      </c>
      <c r="J207" s="103" t="str">
        <f>IF(직접데이타입력!$M212=2,IF(직접데이타입력!$E212="9",직접데이타입력!$K212," ")," ")</f>
        <v xml:space="preserve"> </v>
      </c>
      <c r="K207" s="103" t="str">
        <f>IF(직접데이타입력!$M212=2,IF(직접데이타입력!$E212="10",직접데이타입력!$K212," ")," ")</f>
        <v xml:space="preserve"> </v>
      </c>
      <c r="L207" s="103" t="str">
        <f>IF(직접데이타입력!$M212=2,IF(직접데이타입력!$E212="11",직접데이타입력!$K212," ")," ")</f>
        <v xml:space="preserve"> </v>
      </c>
      <c r="M207" s="103" t="str">
        <f>IF(직접데이타입력!$M212=2,IF(직접데이타입력!$E212="12",직접데이타입력!$K212," ")," ")</f>
        <v xml:space="preserve"> </v>
      </c>
      <c r="N207" s="103" t="str">
        <f>IF(직접데이타입력!$M212=2,IF(직접데이타입력!$E212="13",직접데이타입력!$K212," ")," ")</f>
        <v xml:space="preserve"> </v>
      </c>
      <c r="O207" s="103" t="str">
        <f>IF(직접데이타입력!$M212=2,IF(직접데이타입력!$E212="14",직접데이타입력!$K212," ")," ")</f>
        <v xml:space="preserve"> </v>
      </c>
      <c r="P207" s="103" t="str">
        <f>IF(직접데이타입력!$M212=2,IF(직접데이타입력!$E212="15",직접데이타입력!$K212," ")," ")</f>
        <v xml:space="preserve"> </v>
      </c>
      <c r="Q207" s="103" t="str">
        <f>IF(직접데이타입력!$M212=2,IF(직접데이타입력!$E212="16",직접데이타입력!$K212," ")," ")</f>
        <v xml:space="preserve"> </v>
      </c>
      <c r="R207" s="103" t="str">
        <f>IF(직접데이타입력!$M212=2,IF(직접데이타입력!$E212="17",직접데이타입력!$K212," ")," ")</f>
        <v xml:space="preserve"> </v>
      </c>
      <c r="S207" s="103" t="str">
        <f>IF(직접데이타입력!$M212=2,IF(직접데이타입력!$E212="18",직접데이타입력!$K212," ")," ")</f>
        <v xml:space="preserve"> </v>
      </c>
      <c r="T207" s="103" t="str">
        <f>IF(직접데이타입력!$M212=2,IF(직접데이타입력!$E212="19",직접데이타입력!$K212," ")," ")</f>
        <v xml:space="preserve"> </v>
      </c>
    </row>
    <row r="208" spans="1:20" ht="11.25" customHeight="1">
      <c r="A208" s="103">
        <f t="shared" si="3"/>
        <v>207</v>
      </c>
      <c r="B208" s="103" t="str">
        <f>IF(직접데이타입력!$M213=2,IF(직접데이타입력!$E213="1",직접데이타입력!$K213," ")," ")</f>
        <v xml:space="preserve"> </v>
      </c>
      <c r="C208" s="103" t="str">
        <f>IF(직접데이타입력!$M213=2,IF(직접데이타입력!$E213="2",직접데이타입력!$K213," ")," ")</f>
        <v xml:space="preserve"> </v>
      </c>
      <c r="D208" s="103" t="str">
        <f>IF(직접데이타입력!$M213=2,IF(직접데이타입력!$E213="3",직접데이타입력!$K213," ")," ")</f>
        <v xml:space="preserve"> </v>
      </c>
      <c r="E208" s="103" t="str">
        <f>IF(직접데이타입력!$M213=2,IF(직접데이타입력!$E213="4",직접데이타입력!$K213," ")," ")</f>
        <v xml:space="preserve"> </v>
      </c>
      <c r="F208" s="103" t="str">
        <f>IF(직접데이타입력!$M213=2,IF(직접데이타입력!$E213="5",직접데이타입력!$K213," ")," ")</f>
        <v xml:space="preserve"> </v>
      </c>
      <c r="G208" s="103" t="str">
        <f>IF(직접데이타입력!$M213=2,IF(직접데이타입력!$E213="6",직접데이타입력!$K213," ")," ")</f>
        <v xml:space="preserve"> </v>
      </c>
      <c r="H208" s="103" t="str">
        <f>IF(직접데이타입력!$M213=2,IF(직접데이타입력!$E213="7",직접데이타입력!$K213," ")," ")</f>
        <v xml:space="preserve"> </v>
      </c>
      <c r="I208" s="103" t="str">
        <f>IF(직접데이타입력!$M213=2,IF(직접데이타입력!$E213="8",직접데이타입력!$K213," ")," ")</f>
        <v xml:space="preserve"> </v>
      </c>
      <c r="J208" s="103" t="str">
        <f>IF(직접데이타입력!$M213=2,IF(직접데이타입력!$E213="9",직접데이타입력!$K213," ")," ")</f>
        <v xml:space="preserve"> </v>
      </c>
      <c r="K208" s="103" t="str">
        <f>IF(직접데이타입력!$M213=2,IF(직접데이타입력!$E213="10",직접데이타입력!$K213," ")," ")</f>
        <v xml:space="preserve"> </v>
      </c>
      <c r="L208" s="103" t="str">
        <f>IF(직접데이타입력!$M213=2,IF(직접데이타입력!$E213="11",직접데이타입력!$K213," ")," ")</f>
        <v xml:space="preserve"> </v>
      </c>
      <c r="M208" s="103" t="str">
        <f>IF(직접데이타입력!$M213=2,IF(직접데이타입력!$E213="12",직접데이타입력!$K213," ")," ")</f>
        <v xml:space="preserve"> </v>
      </c>
      <c r="N208" s="103" t="str">
        <f>IF(직접데이타입력!$M213=2,IF(직접데이타입력!$E213="13",직접데이타입력!$K213," ")," ")</f>
        <v xml:space="preserve"> </v>
      </c>
      <c r="O208" s="103" t="str">
        <f>IF(직접데이타입력!$M213=2,IF(직접데이타입력!$E213="14",직접데이타입력!$K213," ")," ")</f>
        <v xml:space="preserve"> </v>
      </c>
      <c r="P208" s="103" t="str">
        <f>IF(직접데이타입력!$M213=2,IF(직접데이타입력!$E213="15",직접데이타입력!$K213," ")," ")</f>
        <v xml:space="preserve"> </v>
      </c>
      <c r="Q208" s="103" t="str">
        <f>IF(직접데이타입력!$M213=2,IF(직접데이타입력!$E213="16",직접데이타입력!$K213," ")," ")</f>
        <v xml:space="preserve"> </v>
      </c>
      <c r="R208" s="103" t="str">
        <f>IF(직접데이타입력!$M213=2,IF(직접데이타입력!$E213="17",직접데이타입력!$K213," ")," ")</f>
        <v xml:space="preserve"> </v>
      </c>
      <c r="S208" s="103" t="str">
        <f>IF(직접데이타입력!$M213=2,IF(직접데이타입력!$E213="18",직접데이타입력!$K213," ")," ")</f>
        <v xml:space="preserve"> </v>
      </c>
      <c r="T208" s="103" t="str">
        <f>IF(직접데이타입력!$M213=2,IF(직접데이타입력!$E213="19",직접데이타입력!$K213," ")," ")</f>
        <v xml:space="preserve"> </v>
      </c>
    </row>
    <row r="209" spans="1:20" ht="11.25" customHeight="1">
      <c r="A209" s="103">
        <f t="shared" si="3"/>
        <v>208</v>
      </c>
      <c r="B209" s="103" t="str">
        <f>IF(직접데이타입력!$M214=2,IF(직접데이타입력!$E214="1",직접데이타입력!$K214," ")," ")</f>
        <v xml:space="preserve"> </v>
      </c>
      <c r="C209" s="103" t="str">
        <f>IF(직접데이타입력!$M214=2,IF(직접데이타입력!$E214="2",직접데이타입력!$K214," ")," ")</f>
        <v xml:space="preserve"> </v>
      </c>
      <c r="D209" s="103" t="str">
        <f>IF(직접데이타입력!$M214=2,IF(직접데이타입력!$E214="3",직접데이타입력!$K214," ")," ")</f>
        <v xml:space="preserve"> </v>
      </c>
      <c r="E209" s="103" t="str">
        <f>IF(직접데이타입력!$M214=2,IF(직접데이타입력!$E214="4",직접데이타입력!$K214," ")," ")</f>
        <v xml:space="preserve"> </v>
      </c>
      <c r="F209" s="103" t="str">
        <f>IF(직접데이타입력!$M214=2,IF(직접데이타입력!$E214="5",직접데이타입력!$K214," ")," ")</f>
        <v xml:space="preserve"> </v>
      </c>
      <c r="G209" s="103" t="str">
        <f>IF(직접데이타입력!$M214=2,IF(직접데이타입력!$E214="6",직접데이타입력!$K214," ")," ")</f>
        <v xml:space="preserve"> </v>
      </c>
      <c r="H209" s="103" t="str">
        <f>IF(직접데이타입력!$M214=2,IF(직접데이타입력!$E214="7",직접데이타입력!$K214," ")," ")</f>
        <v xml:space="preserve"> </v>
      </c>
      <c r="I209" s="103" t="str">
        <f>IF(직접데이타입력!$M214=2,IF(직접데이타입력!$E214="8",직접데이타입력!$K214," ")," ")</f>
        <v xml:space="preserve"> </v>
      </c>
      <c r="J209" s="103" t="str">
        <f>IF(직접데이타입력!$M214=2,IF(직접데이타입력!$E214="9",직접데이타입력!$K214," ")," ")</f>
        <v xml:space="preserve"> </v>
      </c>
      <c r="K209" s="103" t="str">
        <f>IF(직접데이타입력!$M214=2,IF(직접데이타입력!$E214="10",직접데이타입력!$K214," ")," ")</f>
        <v xml:space="preserve"> </v>
      </c>
      <c r="L209" s="103" t="str">
        <f>IF(직접데이타입력!$M214=2,IF(직접데이타입력!$E214="11",직접데이타입력!$K214," ")," ")</f>
        <v xml:space="preserve"> </v>
      </c>
      <c r="M209" s="103" t="str">
        <f>IF(직접데이타입력!$M214=2,IF(직접데이타입력!$E214="12",직접데이타입력!$K214," ")," ")</f>
        <v xml:space="preserve"> </v>
      </c>
      <c r="N209" s="103" t="str">
        <f>IF(직접데이타입력!$M214=2,IF(직접데이타입력!$E214="13",직접데이타입력!$K214," ")," ")</f>
        <v xml:space="preserve"> </v>
      </c>
      <c r="O209" s="103" t="str">
        <f>IF(직접데이타입력!$M214=2,IF(직접데이타입력!$E214="14",직접데이타입력!$K214," ")," ")</f>
        <v xml:space="preserve"> </v>
      </c>
      <c r="P209" s="103" t="str">
        <f>IF(직접데이타입력!$M214=2,IF(직접데이타입력!$E214="15",직접데이타입력!$K214," ")," ")</f>
        <v xml:space="preserve"> </v>
      </c>
      <c r="Q209" s="103" t="str">
        <f>IF(직접데이타입력!$M214=2,IF(직접데이타입력!$E214="16",직접데이타입력!$K214," ")," ")</f>
        <v xml:space="preserve"> </v>
      </c>
      <c r="R209" s="103" t="str">
        <f>IF(직접데이타입력!$M214=2,IF(직접데이타입력!$E214="17",직접데이타입력!$K214," ")," ")</f>
        <v xml:space="preserve"> </v>
      </c>
      <c r="S209" s="103" t="str">
        <f>IF(직접데이타입력!$M214=2,IF(직접데이타입력!$E214="18",직접데이타입력!$K214," ")," ")</f>
        <v xml:space="preserve"> </v>
      </c>
      <c r="T209" s="103" t="str">
        <f>IF(직접데이타입력!$M214=2,IF(직접데이타입력!$E214="19",직접데이타입력!$K214," ")," ")</f>
        <v xml:space="preserve"> </v>
      </c>
    </row>
    <row r="210" spans="1:20" ht="11.25" customHeight="1">
      <c r="A210" s="103">
        <f t="shared" si="3"/>
        <v>209</v>
      </c>
      <c r="B210" s="103" t="str">
        <f>IF(직접데이타입력!$M215=2,IF(직접데이타입력!$E215="1",직접데이타입력!$K215," ")," ")</f>
        <v xml:space="preserve"> </v>
      </c>
      <c r="C210" s="103" t="str">
        <f>IF(직접데이타입력!$M215=2,IF(직접데이타입력!$E215="2",직접데이타입력!$K215," ")," ")</f>
        <v xml:space="preserve"> </v>
      </c>
      <c r="D210" s="103" t="str">
        <f>IF(직접데이타입력!$M215=2,IF(직접데이타입력!$E215="3",직접데이타입력!$K215," ")," ")</f>
        <v xml:space="preserve"> </v>
      </c>
      <c r="E210" s="103" t="str">
        <f>IF(직접데이타입력!$M215=2,IF(직접데이타입력!$E215="4",직접데이타입력!$K215," ")," ")</f>
        <v xml:space="preserve"> </v>
      </c>
      <c r="F210" s="103" t="str">
        <f>IF(직접데이타입력!$M215=2,IF(직접데이타입력!$E215="5",직접데이타입력!$K215," ")," ")</f>
        <v xml:space="preserve"> </v>
      </c>
      <c r="G210" s="103" t="str">
        <f>IF(직접데이타입력!$M215=2,IF(직접데이타입력!$E215="6",직접데이타입력!$K215," ")," ")</f>
        <v xml:space="preserve"> </v>
      </c>
      <c r="H210" s="103" t="str">
        <f>IF(직접데이타입력!$M215=2,IF(직접데이타입력!$E215="7",직접데이타입력!$K215," ")," ")</f>
        <v xml:space="preserve"> </v>
      </c>
      <c r="I210" s="103" t="str">
        <f>IF(직접데이타입력!$M215=2,IF(직접데이타입력!$E215="8",직접데이타입력!$K215," ")," ")</f>
        <v xml:space="preserve"> </v>
      </c>
      <c r="J210" s="103" t="str">
        <f>IF(직접데이타입력!$M215=2,IF(직접데이타입력!$E215="9",직접데이타입력!$K215," ")," ")</f>
        <v xml:space="preserve"> </v>
      </c>
      <c r="K210" s="103" t="str">
        <f>IF(직접데이타입력!$M215=2,IF(직접데이타입력!$E215="10",직접데이타입력!$K215," ")," ")</f>
        <v xml:space="preserve"> </v>
      </c>
      <c r="L210" s="103" t="str">
        <f>IF(직접데이타입력!$M215=2,IF(직접데이타입력!$E215="11",직접데이타입력!$K215," ")," ")</f>
        <v xml:space="preserve"> </v>
      </c>
      <c r="M210" s="103" t="str">
        <f>IF(직접데이타입력!$M215=2,IF(직접데이타입력!$E215="12",직접데이타입력!$K215," ")," ")</f>
        <v xml:space="preserve"> </v>
      </c>
      <c r="N210" s="103" t="str">
        <f>IF(직접데이타입력!$M215=2,IF(직접데이타입력!$E215="13",직접데이타입력!$K215," ")," ")</f>
        <v xml:space="preserve"> </v>
      </c>
      <c r="O210" s="103" t="str">
        <f>IF(직접데이타입력!$M215=2,IF(직접데이타입력!$E215="14",직접데이타입력!$K215," ")," ")</f>
        <v xml:space="preserve"> </v>
      </c>
      <c r="P210" s="103" t="str">
        <f>IF(직접데이타입력!$M215=2,IF(직접데이타입력!$E215="15",직접데이타입력!$K215," ")," ")</f>
        <v xml:space="preserve"> </v>
      </c>
      <c r="Q210" s="103" t="str">
        <f>IF(직접데이타입력!$M215=2,IF(직접데이타입력!$E215="16",직접데이타입력!$K215," ")," ")</f>
        <v xml:space="preserve"> </v>
      </c>
      <c r="R210" s="103" t="str">
        <f>IF(직접데이타입력!$M215=2,IF(직접데이타입력!$E215="17",직접데이타입력!$K215," ")," ")</f>
        <v xml:space="preserve"> </v>
      </c>
      <c r="S210" s="103" t="str">
        <f>IF(직접데이타입력!$M215=2,IF(직접데이타입력!$E215="18",직접데이타입력!$K215," ")," ")</f>
        <v xml:space="preserve"> </v>
      </c>
      <c r="T210" s="103" t="str">
        <f>IF(직접데이타입력!$M215=2,IF(직접데이타입력!$E215="19",직접데이타입력!$K215," ")," ")</f>
        <v xml:space="preserve"> </v>
      </c>
    </row>
    <row r="211" spans="1:20" ht="11.25" customHeight="1">
      <c r="A211" s="103">
        <f t="shared" si="3"/>
        <v>210</v>
      </c>
      <c r="B211" s="103" t="str">
        <f>IF(직접데이타입력!$M216=2,IF(직접데이타입력!$E216="1",직접데이타입력!$K216," ")," ")</f>
        <v xml:space="preserve"> </v>
      </c>
      <c r="C211" s="103" t="str">
        <f>IF(직접데이타입력!$M216=2,IF(직접데이타입력!$E216="2",직접데이타입력!$K216," ")," ")</f>
        <v xml:space="preserve"> </v>
      </c>
      <c r="D211" s="103" t="str">
        <f>IF(직접데이타입력!$M216=2,IF(직접데이타입력!$E216="3",직접데이타입력!$K216," ")," ")</f>
        <v xml:space="preserve"> </v>
      </c>
      <c r="E211" s="103" t="str">
        <f>IF(직접데이타입력!$M216=2,IF(직접데이타입력!$E216="4",직접데이타입력!$K216," ")," ")</f>
        <v xml:space="preserve"> </v>
      </c>
      <c r="F211" s="103" t="str">
        <f>IF(직접데이타입력!$M216=2,IF(직접데이타입력!$E216="5",직접데이타입력!$K216," ")," ")</f>
        <v xml:space="preserve"> </v>
      </c>
      <c r="G211" s="103" t="str">
        <f>IF(직접데이타입력!$M216=2,IF(직접데이타입력!$E216="6",직접데이타입력!$K216," ")," ")</f>
        <v xml:space="preserve"> </v>
      </c>
      <c r="H211" s="103" t="str">
        <f>IF(직접데이타입력!$M216=2,IF(직접데이타입력!$E216="7",직접데이타입력!$K216," ")," ")</f>
        <v xml:space="preserve"> </v>
      </c>
      <c r="I211" s="103" t="str">
        <f>IF(직접데이타입력!$M216=2,IF(직접데이타입력!$E216="8",직접데이타입력!$K216," ")," ")</f>
        <v xml:space="preserve"> </v>
      </c>
      <c r="J211" s="103" t="str">
        <f>IF(직접데이타입력!$M216=2,IF(직접데이타입력!$E216="9",직접데이타입력!$K216," ")," ")</f>
        <v xml:space="preserve"> </v>
      </c>
      <c r="K211" s="103" t="str">
        <f>IF(직접데이타입력!$M216=2,IF(직접데이타입력!$E216="10",직접데이타입력!$K216," ")," ")</f>
        <v xml:space="preserve"> </v>
      </c>
      <c r="L211" s="103" t="str">
        <f>IF(직접데이타입력!$M216=2,IF(직접데이타입력!$E216="11",직접데이타입력!$K216," ")," ")</f>
        <v xml:space="preserve"> </v>
      </c>
      <c r="M211" s="103" t="str">
        <f>IF(직접데이타입력!$M216=2,IF(직접데이타입력!$E216="12",직접데이타입력!$K216," ")," ")</f>
        <v xml:space="preserve"> </v>
      </c>
      <c r="N211" s="103" t="str">
        <f>IF(직접데이타입력!$M216=2,IF(직접데이타입력!$E216="13",직접데이타입력!$K216," ")," ")</f>
        <v xml:space="preserve"> </v>
      </c>
      <c r="O211" s="103" t="str">
        <f>IF(직접데이타입력!$M216=2,IF(직접데이타입력!$E216="14",직접데이타입력!$K216," ")," ")</f>
        <v xml:space="preserve"> </v>
      </c>
      <c r="P211" s="103" t="str">
        <f>IF(직접데이타입력!$M216=2,IF(직접데이타입력!$E216="15",직접데이타입력!$K216," ")," ")</f>
        <v xml:space="preserve"> </v>
      </c>
      <c r="Q211" s="103" t="str">
        <f>IF(직접데이타입력!$M216=2,IF(직접데이타입력!$E216="16",직접데이타입력!$K216," ")," ")</f>
        <v xml:space="preserve"> </v>
      </c>
      <c r="R211" s="103" t="str">
        <f>IF(직접데이타입력!$M216=2,IF(직접데이타입력!$E216="17",직접데이타입력!$K216," ")," ")</f>
        <v xml:space="preserve"> </v>
      </c>
      <c r="S211" s="103" t="str">
        <f>IF(직접데이타입력!$M216=2,IF(직접데이타입력!$E216="18",직접데이타입력!$K216," ")," ")</f>
        <v xml:space="preserve"> </v>
      </c>
      <c r="T211" s="103" t="str">
        <f>IF(직접데이타입력!$M216=2,IF(직접데이타입력!$E216="19",직접데이타입력!$K216," ")," ")</f>
        <v xml:space="preserve"> </v>
      </c>
    </row>
    <row r="212" spans="1:20" ht="11.25" customHeight="1">
      <c r="A212" s="103">
        <f t="shared" si="3"/>
        <v>211</v>
      </c>
      <c r="B212" s="103" t="str">
        <f>IF(직접데이타입력!$M217=2,IF(직접데이타입력!$E217="1",직접데이타입력!$K217," ")," ")</f>
        <v xml:space="preserve"> </v>
      </c>
      <c r="C212" s="103" t="str">
        <f>IF(직접데이타입력!$M217=2,IF(직접데이타입력!$E217="2",직접데이타입력!$K217," ")," ")</f>
        <v xml:space="preserve"> </v>
      </c>
      <c r="D212" s="103" t="str">
        <f>IF(직접데이타입력!$M217=2,IF(직접데이타입력!$E217="3",직접데이타입력!$K217," ")," ")</f>
        <v xml:space="preserve"> </v>
      </c>
      <c r="E212" s="103" t="str">
        <f>IF(직접데이타입력!$M217=2,IF(직접데이타입력!$E217="4",직접데이타입력!$K217," ")," ")</f>
        <v xml:space="preserve"> </v>
      </c>
      <c r="F212" s="103" t="str">
        <f>IF(직접데이타입력!$M217=2,IF(직접데이타입력!$E217="5",직접데이타입력!$K217," ")," ")</f>
        <v xml:space="preserve"> </v>
      </c>
      <c r="G212" s="103" t="str">
        <f>IF(직접데이타입력!$M217=2,IF(직접데이타입력!$E217="6",직접데이타입력!$K217," ")," ")</f>
        <v xml:space="preserve"> </v>
      </c>
      <c r="H212" s="103" t="str">
        <f>IF(직접데이타입력!$M217=2,IF(직접데이타입력!$E217="7",직접데이타입력!$K217," ")," ")</f>
        <v xml:space="preserve"> </v>
      </c>
      <c r="I212" s="103" t="str">
        <f>IF(직접데이타입력!$M217=2,IF(직접데이타입력!$E217="8",직접데이타입력!$K217," ")," ")</f>
        <v xml:space="preserve"> </v>
      </c>
      <c r="J212" s="103" t="str">
        <f>IF(직접데이타입력!$M217=2,IF(직접데이타입력!$E217="9",직접데이타입력!$K217," ")," ")</f>
        <v xml:space="preserve"> </v>
      </c>
      <c r="K212" s="103" t="str">
        <f>IF(직접데이타입력!$M217=2,IF(직접데이타입력!$E217="10",직접데이타입력!$K217," ")," ")</f>
        <v xml:space="preserve"> </v>
      </c>
      <c r="L212" s="103" t="str">
        <f>IF(직접데이타입력!$M217=2,IF(직접데이타입력!$E217="11",직접데이타입력!$K217," ")," ")</f>
        <v xml:space="preserve"> </v>
      </c>
      <c r="M212" s="103" t="str">
        <f>IF(직접데이타입력!$M217=2,IF(직접데이타입력!$E217="12",직접데이타입력!$K217," ")," ")</f>
        <v xml:space="preserve"> </v>
      </c>
      <c r="N212" s="103" t="str">
        <f>IF(직접데이타입력!$M217=2,IF(직접데이타입력!$E217="13",직접데이타입력!$K217," ")," ")</f>
        <v xml:space="preserve"> </v>
      </c>
      <c r="O212" s="103" t="str">
        <f>IF(직접데이타입력!$M217=2,IF(직접데이타입력!$E217="14",직접데이타입력!$K217," ")," ")</f>
        <v xml:space="preserve"> </v>
      </c>
      <c r="P212" s="103" t="str">
        <f>IF(직접데이타입력!$M217=2,IF(직접데이타입력!$E217="15",직접데이타입력!$K217," ")," ")</f>
        <v xml:space="preserve"> </v>
      </c>
      <c r="Q212" s="103" t="str">
        <f>IF(직접데이타입력!$M217=2,IF(직접데이타입력!$E217="16",직접데이타입력!$K217," ")," ")</f>
        <v xml:space="preserve"> </v>
      </c>
      <c r="R212" s="103" t="str">
        <f>IF(직접데이타입력!$M217=2,IF(직접데이타입력!$E217="17",직접데이타입력!$K217," ")," ")</f>
        <v xml:space="preserve"> </v>
      </c>
      <c r="S212" s="103" t="str">
        <f>IF(직접데이타입력!$M217=2,IF(직접데이타입력!$E217="18",직접데이타입력!$K217," ")," ")</f>
        <v xml:space="preserve"> </v>
      </c>
      <c r="T212" s="103" t="str">
        <f>IF(직접데이타입력!$M217=2,IF(직접데이타입력!$E217="19",직접데이타입력!$K217," ")," ")</f>
        <v xml:space="preserve"> </v>
      </c>
    </row>
    <row r="213" spans="1:20" ht="11.25" customHeight="1">
      <c r="A213" s="103">
        <f t="shared" si="3"/>
        <v>212</v>
      </c>
      <c r="B213" s="103" t="str">
        <f>IF(직접데이타입력!$M218=2,IF(직접데이타입력!$E218="1",직접데이타입력!$K218," ")," ")</f>
        <v xml:space="preserve"> </v>
      </c>
      <c r="C213" s="103" t="str">
        <f>IF(직접데이타입력!$M218=2,IF(직접데이타입력!$E218="2",직접데이타입력!$K218," ")," ")</f>
        <v xml:space="preserve"> </v>
      </c>
      <c r="D213" s="103" t="str">
        <f>IF(직접데이타입력!$M218=2,IF(직접데이타입력!$E218="3",직접데이타입력!$K218," ")," ")</f>
        <v xml:space="preserve"> </v>
      </c>
      <c r="E213" s="103" t="str">
        <f>IF(직접데이타입력!$M218=2,IF(직접데이타입력!$E218="4",직접데이타입력!$K218," ")," ")</f>
        <v xml:space="preserve"> </v>
      </c>
      <c r="F213" s="103" t="str">
        <f>IF(직접데이타입력!$M218=2,IF(직접데이타입력!$E218="5",직접데이타입력!$K218," ")," ")</f>
        <v xml:space="preserve"> </v>
      </c>
      <c r="G213" s="103" t="str">
        <f>IF(직접데이타입력!$M218=2,IF(직접데이타입력!$E218="6",직접데이타입력!$K218," ")," ")</f>
        <v xml:space="preserve"> </v>
      </c>
      <c r="H213" s="103" t="str">
        <f>IF(직접데이타입력!$M218=2,IF(직접데이타입력!$E218="7",직접데이타입력!$K218," ")," ")</f>
        <v xml:space="preserve"> </v>
      </c>
      <c r="I213" s="103" t="str">
        <f>IF(직접데이타입력!$M218=2,IF(직접데이타입력!$E218="8",직접데이타입력!$K218," ")," ")</f>
        <v xml:space="preserve"> </v>
      </c>
      <c r="J213" s="103" t="str">
        <f>IF(직접데이타입력!$M218=2,IF(직접데이타입력!$E218="9",직접데이타입력!$K218," ")," ")</f>
        <v xml:space="preserve"> </v>
      </c>
      <c r="K213" s="103" t="str">
        <f>IF(직접데이타입력!$M218=2,IF(직접데이타입력!$E218="10",직접데이타입력!$K218," ")," ")</f>
        <v xml:space="preserve"> </v>
      </c>
      <c r="L213" s="103" t="str">
        <f>IF(직접데이타입력!$M218=2,IF(직접데이타입력!$E218="11",직접데이타입력!$K218," ")," ")</f>
        <v xml:space="preserve"> </v>
      </c>
      <c r="M213" s="103" t="str">
        <f>IF(직접데이타입력!$M218=2,IF(직접데이타입력!$E218="12",직접데이타입력!$K218," ")," ")</f>
        <v xml:space="preserve"> </v>
      </c>
      <c r="N213" s="103" t="str">
        <f>IF(직접데이타입력!$M218=2,IF(직접데이타입력!$E218="13",직접데이타입력!$K218," ")," ")</f>
        <v xml:space="preserve"> </v>
      </c>
      <c r="O213" s="103" t="str">
        <f>IF(직접데이타입력!$M218=2,IF(직접데이타입력!$E218="14",직접데이타입력!$K218," ")," ")</f>
        <v xml:space="preserve"> </v>
      </c>
      <c r="P213" s="103" t="str">
        <f>IF(직접데이타입력!$M218=2,IF(직접데이타입력!$E218="15",직접데이타입력!$K218," ")," ")</f>
        <v xml:space="preserve"> </v>
      </c>
      <c r="Q213" s="103" t="str">
        <f>IF(직접데이타입력!$M218=2,IF(직접데이타입력!$E218="16",직접데이타입력!$K218," ")," ")</f>
        <v xml:space="preserve"> </v>
      </c>
      <c r="R213" s="103" t="str">
        <f>IF(직접데이타입력!$M218=2,IF(직접데이타입력!$E218="17",직접데이타입력!$K218," ")," ")</f>
        <v xml:space="preserve"> </v>
      </c>
      <c r="S213" s="103" t="str">
        <f>IF(직접데이타입력!$M218=2,IF(직접데이타입력!$E218="18",직접데이타입력!$K218," ")," ")</f>
        <v xml:space="preserve"> </v>
      </c>
      <c r="T213" s="103" t="str">
        <f>IF(직접데이타입력!$M218=2,IF(직접데이타입력!$E218="19",직접데이타입력!$K218," ")," ")</f>
        <v xml:space="preserve"> </v>
      </c>
    </row>
    <row r="214" spans="1:20" ht="11.25" customHeight="1">
      <c r="A214" s="103">
        <f t="shared" si="3"/>
        <v>213</v>
      </c>
      <c r="B214" s="103" t="str">
        <f>IF(직접데이타입력!$M219=2,IF(직접데이타입력!$E219="1",직접데이타입력!$K219," ")," ")</f>
        <v xml:space="preserve"> </v>
      </c>
      <c r="C214" s="103" t="str">
        <f>IF(직접데이타입력!$M219=2,IF(직접데이타입력!$E219="2",직접데이타입력!$K219," ")," ")</f>
        <v xml:space="preserve"> </v>
      </c>
      <c r="D214" s="103" t="str">
        <f>IF(직접데이타입력!$M219=2,IF(직접데이타입력!$E219="3",직접데이타입력!$K219," ")," ")</f>
        <v xml:space="preserve"> </v>
      </c>
      <c r="E214" s="103" t="str">
        <f>IF(직접데이타입력!$M219=2,IF(직접데이타입력!$E219="4",직접데이타입력!$K219," ")," ")</f>
        <v xml:space="preserve"> </v>
      </c>
      <c r="F214" s="103" t="str">
        <f>IF(직접데이타입력!$M219=2,IF(직접데이타입력!$E219="5",직접데이타입력!$K219," ")," ")</f>
        <v xml:space="preserve"> </v>
      </c>
      <c r="G214" s="103" t="str">
        <f>IF(직접데이타입력!$M219=2,IF(직접데이타입력!$E219="6",직접데이타입력!$K219," ")," ")</f>
        <v xml:space="preserve"> </v>
      </c>
      <c r="H214" s="103" t="str">
        <f>IF(직접데이타입력!$M219=2,IF(직접데이타입력!$E219="7",직접데이타입력!$K219," ")," ")</f>
        <v xml:space="preserve"> </v>
      </c>
      <c r="I214" s="103" t="str">
        <f>IF(직접데이타입력!$M219=2,IF(직접데이타입력!$E219="8",직접데이타입력!$K219," ")," ")</f>
        <v xml:space="preserve"> </v>
      </c>
      <c r="J214" s="103" t="str">
        <f>IF(직접데이타입력!$M219=2,IF(직접데이타입력!$E219="9",직접데이타입력!$K219," ")," ")</f>
        <v xml:space="preserve"> </v>
      </c>
      <c r="K214" s="103" t="str">
        <f>IF(직접데이타입력!$M219=2,IF(직접데이타입력!$E219="10",직접데이타입력!$K219," ")," ")</f>
        <v xml:space="preserve"> </v>
      </c>
      <c r="L214" s="103" t="str">
        <f>IF(직접데이타입력!$M219=2,IF(직접데이타입력!$E219="11",직접데이타입력!$K219," ")," ")</f>
        <v xml:space="preserve"> </v>
      </c>
      <c r="M214" s="103" t="str">
        <f>IF(직접데이타입력!$M219=2,IF(직접데이타입력!$E219="12",직접데이타입력!$K219," ")," ")</f>
        <v xml:space="preserve"> </v>
      </c>
      <c r="N214" s="103" t="str">
        <f>IF(직접데이타입력!$M219=2,IF(직접데이타입력!$E219="13",직접데이타입력!$K219," ")," ")</f>
        <v xml:space="preserve"> </v>
      </c>
      <c r="O214" s="103" t="str">
        <f>IF(직접데이타입력!$M219=2,IF(직접데이타입력!$E219="14",직접데이타입력!$K219," ")," ")</f>
        <v xml:space="preserve"> </v>
      </c>
      <c r="P214" s="103" t="str">
        <f>IF(직접데이타입력!$M219=2,IF(직접데이타입력!$E219="15",직접데이타입력!$K219," ")," ")</f>
        <v xml:space="preserve"> </v>
      </c>
      <c r="Q214" s="103" t="str">
        <f>IF(직접데이타입력!$M219=2,IF(직접데이타입력!$E219="16",직접데이타입력!$K219," ")," ")</f>
        <v xml:space="preserve"> </v>
      </c>
      <c r="R214" s="103" t="str">
        <f>IF(직접데이타입력!$M219=2,IF(직접데이타입력!$E219="17",직접데이타입력!$K219," ")," ")</f>
        <v xml:space="preserve"> </v>
      </c>
      <c r="S214" s="103" t="str">
        <f>IF(직접데이타입력!$M219=2,IF(직접데이타입력!$E219="18",직접데이타입력!$K219," ")," ")</f>
        <v xml:space="preserve"> </v>
      </c>
      <c r="T214" s="103" t="str">
        <f>IF(직접데이타입력!$M219=2,IF(직접데이타입력!$E219="19",직접데이타입력!$K219," ")," ")</f>
        <v xml:space="preserve"> </v>
      </c>
    </row>
    <row r="215" spans="1:20" ht="11.25" customHeight="1">
      <c r="A215" s="103">
        <f t="shared" si="3"/>
        <v>214</v>
      </c>
      <c r="B215" s="103" t="str">
        <f>IF(직접데이타입력!$M220=2,IF(직접데이타입력!$E220="1",직접데이타입력!$K220," ")," ")</f>
        <v xml:space="preserve"> </v>
      </c>
      <c r="C215" s="103" t="str">
        <f>IF(직접데이타입력!$M220=2,IF(직접데이타입력!$E220="2",직접데이타입력!$K220," ")," ")</f>
        <v xml:space="preserve"> </v>
      </c>
      <c r="D215" s="103" t="str">
        <f>IF(직접데이타입력!$M220=2,IF(직접데이타입력!$E220="3",직접데이타입력!$K220," ")," ")</f>
        <v xml:space="preserve"> </v>
      </c>
      <c r="E215" s="103" t="str">
        <f>IF(직접데이타입력!$M220=2,IF(직접데이타입력!$E220="4",직접데이타입력!$K220," ")," ")</f>
        <v xml:space="preserve"> </v>
      </c>
      <c r="F215" s="103" t="str">
        <f>IF(직접데이타입력!$M220=2,IF(직접데이타입력!$E220="5",직접데이타입력!$K220," ")," ")</f>
        <v xml:space="preserve"> </v>
      </c>
      <c r="G215" s="103" t="str">
        <f>IF(직접데이타입력!$M220=2,IF(직접데이타입력!$E220="6",직접데이타입력!$K220," ")," ")</f>
        <v xml:space="preserve"> </v>
      </c>
      <c r="H215" s="103" t="str">
        <f>IF(직접데이타입력!$M220=2,IF(직접데이타입력!$E220="7",직접데이타입력!$K220," ")," ")</f>
        <v xml:space="preserve"> </v>
      </c>
      <c r="I215" s="103" t="str">
        <f>IF(직접데이타입력!$M220=2,IF(직접데이타입력!$E220="8",직접데이타입력!$K220," ")," ")</f>
        <v xml:space="preserve"> </v>
      </c>
      <c r="J215" s="103" t="str">
        <f>IF(직접데이타입력!$M220=2,IF(직접데이타입력!$E220="9",직접데이타입력!$K220," ")," ")</f>
        <v xml:space="preserve"> </v>
      </c>
      <c r="K215" s="103" t="str">
        <f>IF(직접데이타입력!$M220=2,IF(직접데이타입력!$E220="10",직접데이타입력!$K220," ")," ")</f>
        <v xml:space="preserve"> </v>
      </c>
      <c r="L215" s="103" t="str">
        <f>IF(직접데이타입력!$M220=2,IF(직접데이타입력!$E220="11",직접데이타입력!$K220," ")," ")</f>
        <v xml:space="preserve"> </v>
      </c>
      <c r="M215" s="103" t="str">
        <f>IF(직접데이타입력!$M220=2,IF(직접데이타입력!$E220="12",직접데이타입력!$K220," ")," ")</f>
        <v xml:space="preserve"> </v>
      </c>
      <c r="N215" s="103" t="str">
        <f>IF(직접데이타입력!$M220=2,IF(직접데이타입력!$E220="13",직접데이타입력!$K220," ")," ")</f>
        <v xml:space="preserve"> </v>
      </c>
      <c r="O215" s="103" t="str">
        <f>IF(직접데이타입력!$M220=2,IF(직접데이타입력!$E220="14",직접데이타입력!$K220," ")," ")</f>
        <v xml:space="preserve"> </v>
      </c>
      <c r="P215" s="103" t="str">
        <f>IF(직접데이타입력!$M220=2,IF(직접데이타입력!$E220="15",직접데이타입력!$K220," ")," ")</f>
        <v xml:space="preserve"> </v>
      </c>
      <c r="Q215" s="103" t="str">
        <f>IF(직접데이타입력!$M220=2,IF(직접데이타입력!$E220="16",직접데이타입력!$K220," ")," ")</f>
        <v xml:space="preserve"> </v>
      </c>
      <c r="R215" s="103" t="str">
        <f>IF(직접데이타입력!$M220=2,IF(직접데이타입력!$E220="17",직접데이타입력!$K220," ")," ")</f>
        <v xml:space="preserve"> </v>
      </c>
      <c r="S215" s="103" t="str">
        <f>IF(직접데이타입력!$M220=2,IF(직접데이타입력!$E220="18",직접데이타입력!$K220," ")," ")</f>
        <v xml:space="preserve"> </v>
      </c>
      <c r="T215" s="103" t="str">
        <f>IF(직접데이타입력!$M220=2,IF(직접데이타입력!$E220="19",직접데이타입력!$K220," ")," ")</f>
        <v xml:space="preserve"> </v>
      </c>
    </row>
    <row r="216" spans="1:20" ht="11.25" customHeight="1">
      <c r="A216" s="103">
        <f t="shared" si="3"/>
        <v>215</v>
      </c>
      <c r="B216" s="103" t="str">
        <f>IF(직접데이타입력!$M221=2,IF(직접데이타입력!$E221="1",직접데이타입력!$K221," ")," ")</f>
        <v xml:space="preserve"> </v>
      </c>
      <c r="C216" s="103" t="str">
        <f>IF(직접데이타입력!$M221=2,IF(직접데이타입력!$E221="2",직접데이타입력!$K221," ")," ")</f>
        <v xml:space="preserve"> </v>
      </c>
      <c r="D216" s="103" t="str">
        <f>IF(직접데이타입력!$M221=2,IF(직접데이타입력!$E221="3",직접데이타입력!$K221," ")," ")</f>
        <v xml:space="preserve"> </v>
      </c>
      <c r="E216" s="103" t="str">
        <f>IF(직접데이타입력!$M221=2,IF(직접데이타입력!$E221="4",직접데이타입력!$K221," ")," ")</f>
        <v xml:space="preserve"> </v>
      </c>
      <c r="F216" s="103" t="str">
        <f>IF(직접데이타입력!$M221=2,IF(직접데이타입력!$E221="5",직접데이타입력!$K221," ")," ")</f>
        <v xml:space="preserve"> </v>
      </c>
      <c r="G216" s="103" t="str">
        <f>IF(직접데이타입력!$M221=2,IF(직접데이타입력!$E221="6",직접데이타입력!$K221," ")," ")</f>
        <v xml:space="preserve"> </v>
      </c>
      <c r="H216" s="103" t="str">
        <f>IF(직접데이타입력!$M221=2,IF(직접데이타입력!$E221="7",직접데이타입력!$K221," ")," ")</f>
        <v xml:space="preserve"> </v>
      </c>
      <c r="I216" s="103" t="str">
        <f>IF(직접데이타입력!$M221=2,IF(직접데이타입력!$E221="8",직접데이타입력!$K221," ")," ")</f>
        <v xml:space="preserve"> </v>
      </c>
      <c r="J216" s="103" t="str">
        <f>IF(직접데이타입력!$M221=2,IF(직접데이타입력!$E221="9",직접데이타입력!$K221," ")," ")</f>
        <v xml:space="preserve"> </v>
      </c>
      <c r="K216" s="103" t="str">
        <f>IF(직접데이타입력!$M221=2,IF(직접데이타입력!$E221="10",직접데이타입력!$K221," ")," ")</f>
        <v xml:space="preserve"> </v>
      </c>
      <c r="L216" s="103" t="str">
        <f>IF(직접데이타입력!$M221=2,IF(직접데이타입력!$E221="11",직접데이타입력!$K221," ")," ")</f>
        <v xml:space="preserve"> </v>
      </c>
      <c r="M216" s="103" t="str">
        <f>IF(직접데이타입력!$M221=2,IF(직접데이타입력!$E221="12",직접데이타입력!$K221," ")," ")</f>
        <v xml:space="preserve"> </v>
      </c>
      <c r="N216" s="103" t="str">
        <f>IF(직접데이타입력!$M221=2,IF(직접데이타입력!$E221="13",직접데이타입력!$K221," ")," ")</f>
        <v xml:space="preserve"> </v>
      </c>
      <c r="O216" s="103" t="str">
        <f>IF(직접데이타입력!$M221=2,IF(직접데이타입력!$E221="14",직접데이타입력!$K221," ")," ")</f>
        <v xml:space="preserve"> </v>
      </c>
      <c r="P216" s="103" t="str">
        <f>IF(직접데이타입력!$M221=2,IF(직접데이타입력!$E221="15",직접데이타입력!$K221," ")," ")</f>
        <v xml:space="preserve"> </v>
      </c>
      <c r="Q216" s="103" t="str">
        <f>IF(직접데이타입력!$M221=2,IF(직접데이타입력!$E221="16",직접데이타입력!$K221," ")," ")</f>
        <v xml:space="preserve"> </v>
      </c>
      <c r="R216" s="103" t="str">
        <f>IF(직접데이타입력!$M221=2,IF(직접데이타입력!$E221="17",직접데이타입력!$K221," ")," ")</f>
        <v xml:space="preserve"> </v>
      </c>
      <c r="S216" s="103" t="str">
        <f>IF(직접데이타입력!$M221=2,IF(직접데이타입력!$E221="18",직접데이타입력!$K221," ")," ")</f>
        <v xml:space="preserve"> </v>
      </c>
      <c r="T216" s="103" t="str">
        <f>IF(직접데이타입력!$M221=2,IF(직접데이타입력!$E221="19",직접데이타입력!$K221," ")," ")</f>
        <v xml:space="preserve"> </v>
      </c>
    </row>
    <row r="217" spans="1:20" ht="11.25" customHeight="1">
      <c r="A217" s="103">
        <f t="shared" si="3"/>
        <v>216</v>
      </c>
      <c r="B217" s="103" t="str">
        <f>IF(직접데이타입력!$M222=2,IF(직접데이타입력!$E222="1",직접데이타입력!$K222," ")," ")</f>
        <v xml:space="preserve"> </v>
      </c>
      <c r="C217" s="103" t="str">
        <f>IF(직접데이타입력!$M222=2,IF(직접데이타입력!$E222="2",직접데이타입력!$K222," ")," ")</f>
        <v xml:space="preserve"> </v>
      </c>
      <c r="D217" s="103" t="str">
        <f>IF(직접데이타입력!$M222=2,IF(직접데이타입력!$E222="3",직접데이타입력!$K222," ")," ")</f>
        <v xml:space="preserve"> </v>
      </c>
      <c r="E217" s="103" t="str">
        <f>IF(직접데이타입력!$M222=2,IF(직접데이타입력!$E222="4",직접데이타입력!$K222," ")," ")</f>
        <v xml:space="preserve"> </v>
      </c>
      <c r="F217" s="103" t="str">
        <f>IF(직접데이타입력!$M222=2,IF(직접데이타입력!$E222="5",직접데이타입력!$K222," ")," ")</f>
        <v xml:space="preserve"> </v>
      </c>
      <c r="G217" s="103" t="str">
        <f>IF(직접데이타입력!$M222=2,IF(직접데이타입력!$E222="6",직접데이타입력!$K222," ")," ")</f>
        <v xml:space="preserve"> </v>
      </c>
      <c r="H217" s="103" t="str">
        <f>IF(직접데이타입력!$M222=2,IF(직접데이타입력!$E222="7",직접데이타입력!$K222," ")," ")</f>
        <v xml:space="preserve"> </v>
      </c>
      <c r="I217" s="103" t="str">
        <f>IF(직접데이타입력!$M222=2,IF(직접데이타입력!$E222="8",직접데이타입력!$K222," ")," ")</f>
        <v xml:space="preserve"> </v>
      </c>
      <c r="J217" s="103" t="str">
        <f>IF(직접데이타입력!$M222=2,IF(직접데이타입력!$E222="9",직접데이타입력!$K222," ")," ")</f>
        <v xml:space="preserve"> </v>
      </c>
      <c r="K217" s="103" t="str">
        <f>IF(직접데이타입력!$M222=2,IF(직접데이타입력!$E222="10",직접데이타입력!$K222," ")," ")</f>
        <v xml:space="preserve"> </v>
      </c>
      <c r="L217" s="103" t="str">
        <f>IF(직접데이타입력!$M222=2,IF(직접데이타입력!$E222="11",직접데이타입력!$K222," ")," ")</f>
        <v xml:space="preserve"> </v>
      </c>
      <c r="M217" s="103" t="str">
        <f>IF(직접데이타입력!$M222=2,IF(직접데이타입력!$E222="12",직접데이타입력!$K222," ")," ")</f>
        <v xml:space="preserve"> </v>
      </c>
      <c r="N217" s="103" t="str">
        <f>IF(직접데이타입력!$M222=2,IF(직접데이타입력!$E222="13",직접데이타입력!$K222," ")," ")</f>
        <v xml:space="preserve"> </v>
      </c>
      <c r="O217" s="103" t="str">
        <f>IF(직접데이타입력!$M222=2,IF(직접데이타입력!$E222="14",직접데이타입력!$K222," ")," ")</f>
        <v xml:space="preserve"> </v>
      </c>
      <c r="P217" s="103" t="str">
        <f>IF(직접데이타입력!$M222=2,IF(직접데이타입력!$E222="15",직접데이타입력!$K222," ")," ")</f>
        <v xml:space="preserve"> </v>
      </c>
      <c r="Q217" s="103" t="str">
        <f>IF(직접데이타입력!$M222=2,IF(직접데이타입력!$E222="16",직접데이타입력!$K222," ")," ")</f>
        <v xml:space="preserve"> </v>
      </c>
      <c r="R217" s="103" t="str">
        <f>IF(직접데이타입력!$M222=2,IF(직접데이타입력!$E222="17",직접데이타입력!$K222," ")," ")</f>
        <v xml:space="preserve"> </v>
      </c>
      <c r="S217" s="103" t="str">
        <f>IF(직접데이타입력!$M222=2,IF(직접데이타입력!$E222="18",직접데이타입력!$K222," ")," ")</f>
        <v xml:space="preserve"> </v>
      </c>
      <c r="T217" s="103" t="str">
        <f>IF(직접데이타입력!$M222=2,IF(직접데이타입력!$E222="19",직접데이타입력!$K222," ")," ")</f>
        <v xml:space="preserve"> </v>
      </c>
    </row>
    <row r="218" spans="1:20" ht="11.25" customHeight="1">
      <c r="A218" s="103">
        <f t="shared" si="3"/>
        <v>217</v>
      </c>
      <c r="B218" s="103" t="str">
        <f>IF(직접데이타입력!$M223=2,IF(직접데이타입력!$E223="1",직접데이타입력!$K223," ")," ")</f>
        <v xml:space="preserve"> </v>
      </c>
      <c r="C218" s="103" t="str">
        <f>IF(직접데이타입력!$M223=2,IF(직접데이타입력!$E223="2",직접데이타입력!$K223," ")," ")</f>
        <v xml:space="preserve"> </v>
      </c>
      <c r="D218" s="103" t="str">
        <f>IF(직접데이타입력!$M223=2,IF(직접데이타입력!$E223="3",직접데이타입력!$K223," ")," ")</f>
        <v xml:space="preserve"> </v>
      </c>
      <c r="E218" s="103" t="str">
        <f>IF(직접데이타입력!$M223=2,IF(직접데이타입력!$E223="4",직접데이타입력!$K223," ")," ")</f>
        <v xml:space="preserve"> </v>
      </c>
      <c r="F218" s="103" t="str">
        <f>IF(직접데이타입력!$M223=2,IF(직접데이타입력!$E223="5",직접데이타입력!$K223," ")," ")</f>
        <v xml:space="preserve"> </v>
      </c>
      <c r="G218" s="103" t="str">
        <f>IF(직접데이타입력!$M223=2,IF(직접데이타입력!$E223="6",직접데이타입력!$K223," ")," ")</f>
        <v xml:space="preserve"> </v>
      </c>
      <c r="H218" s="103" t="str">
        <f>IF(직접데이타입력!$M223=2,IF(직접데이타입력!$E223="7",직접데이타입력!$K223," ")," ")</f>
        <v xml:space="preserve"> </v>
      </c>
      <c r="I218" s="103" t="str">
        <f>IF(직접데이타입력!$M223=2,IF(직접데이타입력!$E223="8",직접데이타입력!$K223," ")," ")</f>
        <v xml:space="preserve"> </v>
      </c>
      <c r="J218" s="103" t="str">
        <f>IF(직접데이타입력!$M223=2,IF(직접데이타입력!$E223="9",직접데이타입력!$K223," ")," ")</f>
        <v xml:space="preserve"> </v>
      </c>
      <c r="K218" s="103" t="str">
        <f>IF(직접데이타입력!$M223=2,IF(직접데이타입력!$E223="10",직접데이타입력!$K223," ")," ")</f>
        <v xml:space="preserve"> </v>
      </c>
      <c r="L218" s="103" t="str">
        <f>IF(직접데이타입력!$M223=2,IF(직접데이타입력!$E223="11",직접데이타입력!$K223," ")," ")</f>
        <v xml:space="preserve"> </v>
      </c>
      <c r="M218" s="103" t="str">
        <f>IF(직접데이타입력!$M223=2,IF(직접데이타입력!$E223="12",직접데이타입력!$K223," ")," ")</f>
        <v xml:space="preserve"> </v>
      </c>
      <c r="N218" s="103" t="str">
        <f>IF(직접데이타입력!$M223=2,IF(직접데이타입력!$E223="13",직접데이타입력!$K223," ")," ")</f>
        <v xml:space="preserve"> </v>
      </c>
      <c r="O218" s="103" t="str">
        <f>IF(직접데이타입력!$M223=2,IF(직접데이타입력!$E223="14",직접데이타입력!$K223," ")," ")</f>
        <v xml:space="preserve"> </v>
      </c>
      <c r="P218" s="103" t="str">
        <f>IF(직접데이타입력!$M223=2,IF(직접데이타입력!$E223="15",직접데이타입력!$K223," ")," ")</f>
        <v xml:space="preserve"> </v>
      </c>
      <c r="Q218" s="103" t="str">
        <f>IF(직접데이타입력!$M223=2,IF(직접데이타입력!$E223="16",직접데이타입력!$K223," ")," ")</f>
        <v xml:space="preserve"> </v>
      </c>
      <c r="R218" s="103" t="str">
        <f>IF(직접데이타입력!$M223=2,IF(직접데이타입력!$E223="17",직접데이타입력!$K223," ")," ")</f>
        <v xml:space="preserve"> </v>
      </c>
      <c r="S218" s="103" t="str">
        <f>IF(직접데이타입력!$M223=2,IF(직접데이타입력!$E223="18",직접데이타입력!$K223," ")," ")</f>
        <v xml:space="preserve"> </v>
      </c>
      <c r="T218" s="103" t="str">
        <f>IF(직접데이타입력!$M223=2,IF(직접데이타입력!$E223="19",직접데이타입력!$K223," ")," ")</f>
        <v xml:space="preserve"> </v>
      </c>
    </row>
    <row r="219" spans="1:20" ht="11.25" customHeight="1">
      <c r="A219" s="103">
        <f t="shared" si="3"/>
        <v>218</v>
      </c>
      <c r="B219" s="103" t="str">
        <f>IF(직접데이타입력!$M224=2,IF(직접데이타입력!$E224="1",직접데이타입력!$K224," ")," ")</f>
        <v xml:space="preserve"> </v>
      </c>
      <c r="C219" s="103" t="str">
        <f>IF(직접데이타입력!$M224=2,IF(직접데이타입력!$E224="2",직접데이타입력!$K224," ")," ")</f>
        <v xml:space="preserve"> </v>
      </c>
      <c r="D219" s="103" t="str">
        <f>IF(직접데이타입력!$M224=2,IF(직접데이타입력!$E224="3",직접데이타입력!$K224," ")," ")</f>
        <v xml:space="preserve"> </v>
      </c>
      <c r="E219" s="103" t="str">
        <f>IF(직접데이타입력!$M224=2,IF(직접데이타입력!$E224="4",직접데이타입력!$K224," ")," ")</f>
        <v xml:space="preserve"> </v>
      </c>
      <c r="F219" s="103" t="str">
        <f>IF(직접데이타입력!$M224=2,IF(직접데이타입력!$E224="5",직접데이타입력!$K224," ")," ")</f>
        <v xml:space="preserve"> </v>
      </c>
      <c r="G219" s="103" t="str">
        <f>IF(직접데이타입력!$M224=2,IF(직접데이타입력!$E224="6",직접데이타입력!$K224," ")," ")</f>
        <v xml:space="preserve"> </v>
      </c>
      <c r="H219" s="103" t="str">
        <f>IF(직접데이타입력!$M224=2,IF(직접데이타입력!$E224="7",직접데이타입력!$K224," ")," ")</f>
        <v xml:space="preserve"> </v>
      </c>
      <c r="I219" s="103" t="str">
        <f>IF(직접데이타입력!$M224=2,IF(직접데이타입력!$E224="8",직접데이타입력!$K224," ")," ")</f>
        <v xml:space="preserve"> </v>
      </c>
      <c r="J219" s="103" t="str">
        <f>IF(직접데이타입력!$M224=2,IF(직접데이타입력!$E224="9",직접데이타입력!$K224," ")," ")</f>
        <v xml:space="preserve"> </v>
      </c>
      <c r="K219" s="103" t="str">
        <f>IF(직접데이타입력!$M224=2,IF(직접데이타입력!$E224="10",직접데이타입력!$K224," ")," ")</f>
        <v xml:space="preserve"> </v>
      </c>
      <c r="L219" s="103" t="str">
        <f>IF(직접데이타입력!$M224=2,IF(직접데이타입력!$E224="11",직접데이타입력!$K224," ")," ")</f>
        <v xml:space="preserve"> </v>
      </c>
      <c r="M219" s="103" t="str">
        <f>IF(직접데이타입력!$M224=2,IF(직접데이타입력!$E224="12",직접데이타입력!$K224," ")," ")</f>
        <v xml:space="preserve"> </v>
      </c>
      <c r="N219" s="103" t="str">
        <f>IF(직접데이타입력!$M224=2,IF(직접데이타입력!$E224="13",직접데이타입력!$K224," ")," ")</f>
        <v xml:space="preserve"> </v>
      </c>
      <c r="O219" s="103" t="str">
        <f>IF(직접데이타입력!$M224=2,IF(직접데이타입력!$E224="14",직접데이타입력!$K224," ")," ")</f>
        <v xml:space="preserve"> </v>
      </c>
      <c r="P219" s="103" t="str">
        <f>IF(직접데이타입력!$M224=2,IF(직접데이타입력!$E224="15",직접데이타입력!$K224," ")," ")</f>
        <v xml:space="preserve"> </v>
      </c>
      <c r="Q219" s="103" t="str">
        <f>IF(직접데이타입력!$M224=2,IF(직접데이타입력!$E224="16",직접데이타입력!$K224," ")," ")</f>
        <v xml:space="preserve"> </v>
      </c>
      <c r="R219" s="103" t="str">
        <f>IF(직접데이타입력!$M224=2,IF(직접데이타입력!$E224="17",직접데이타입력!$K224," ")," ")</f>
        <v xml:space="preserve"> </v>
      </c>
      <c r="S219" s="103" t="str">
        <f>IF(직접데이타입력!$M224=2,IF(직접데이타입력!$E224="18",직접데이타입력!$K224," ")," ")</f>
        <v xml:space="preserve"> </v>
      </c>
      <c r="T219" s="103" t="str">
        <f>IF(직접데이타입력!$M224=2,IF(직접데이타입력!$E224="19",직접데이타입력!$K224," ")," ")</f>
        <v xml:space="preserve"> </v>
      </c>
    </row>
    <row r="220" spans="1:20" ht="11.25" customHeight="1">
      <c r="A220" s="103">
        <f t="shared" si="3"/>
        <v>219</v>
      </c>
      <c r="B220" s="103" t="str">
        <f>IF(직접데이타입력!$M225=2,IF(직접데이타입력!$E225="1",직접데이타입력!$K225," ")," ")</f>
        <v xml:space="preserve"> </v>
      </c>
      <c r="C220" s="103" t="str">
        <f>IF(직접데이타입력!$M225=2,IF(직접데이타입력!$E225="2",직접데이타입력!$K225," ")," ")</f>
        <v xml:space="preserve"> </v>
      </c>
      <c r="D220" s="103" t="str">
        <f>IF(직접데이타입력!$M225=2,IF(직접데이타입력!$E225="3",직접데이타입력!$K225," ")," ")</f>
        <v xml:space="preserve"> </v>
      </c>
      <c r="E220" s="103" t="str">
        <f>IF(직접데이타입력!$M225=2,IF(직접데이타입력!$E225="4",직접데이타입력!$K225," ")," ")</f>
        <v xml:space="preserve"> </v>
      </c>
      <c r="F220" s="103" t="str">
        <f>IF(직접데이타입력!$M225=2,IF(직접데이타입력!$E225="5",직접데이타입력!$K225," ")," ")</f>
        <v xml:space="preserve"> </v>
      </c>
      <c r="G220" s="103" t="str">
        <f>IF(직접데이타입력!$M225=2,IF(직접데이타입력!$E225="6",직접데이타입력!$K225," ")," ")</f>
        <v xml:space="preserve"> </v>
      </c>
      <c r="H220" s="103" t="str">
        <f>IF(직접데이타입력!$M225=2,IF(직접데이타입력!$E225="7",직접데이타입력!$K225," ")," ")</f>
        <v xml:space="preserve"> </v>
      </c>
      <c r="I220" s="103" t="str">
        <f>IF(직접데이타입력!$M225=2,IF(직접데이타입력!$E225="8",직접데이타입력!$K225," ")," ")</f>
        <v xml:space="preserve"> </v>
      </c>
      <c r="J220" s="103" t="str">
        <f>IF(직접데이타입력!$M225=2,IF(직접데이타입력!$E225="9",직접데이타입력!$K225," ")," ")</f>
        <v xml:space="preserve"> </v>
      </c>
      <c r="K220" s="103" t="str">
        <f>IF(직접데이타입력!$M225=2,IF(직접데이타입력!$E225="10",직접데이타입력!$K225," ")," ")</f>
        <v xml:space="preserve"> </v>
      </c>
      <c r="L220" s="103" t="str">
        <f>IF(직접데이타입력!$M225=2,IF(직접데이타입력!$E225="11",직접데이타입력!$K225," ")," ")</f>
        <v xml:space="preserve"> </v>
      </c>
      <c r="M220" s="103" t="str">
        <f>IF(직접데이타입력!$M225=2,IF(직접데이타입력!$E225="12",직접데이타입력!$K225," ")," ")</f>
        <v xml:space="preserve"> </v>
      </c>
      <c r="N220" s="103" t="str">
        <f>IF(직접데이타입력!$M225=2,IF(직접데이타입력!$E225="13",직접데이타입력!$K225," ")," ")</f>
        <v xml:space="preserve"> </v>
      </c>
      <c r="O220" s="103" t="str">
        <f>IF(직접데이타입력!$M225=2,IF(직접데이타입력!$E225="14",직접데이타입력!$K225," ")," ")</f>
        <v xml:space="preserve"> </v>
      </c>
      <c r="P220" s="103" t="str">
        <f>IF(직접데이타입력!$M225=2,IF(직접데이타입력!$E225="15",직접데이타입력!$K225," ")," ")</f>
        <v xml:space="preserve"> </v>
      </c>
      <c r="Q220" s="103" t="str">
        <f>IF(직접데이타입력!$M225=2,IF(직접데이타입력!$E225="16",직접데이타입력!$K225," ")," ")</f>
        <v xml:space="preserve"> </v>
      </c>
      <c r="R220" s="103" t="str">
        <f>IF(직접데이타입력!$M225=2,IF(직접데이타입력!$E225="17",직접데이타입력!$K225," ")," ")</f>
        <v xml:space="preserve"> </v>
      </c>
      <c r="S220" s="103" t="str">
        <f>IF(직접데이타입력!$M225=2,IF(직접데이타입력!$E225="18",직접데이타입력!$K225," ")," ")</f>
        <v xml:space="preserve"> </v>
      </c>
      <c r="T220" s="103" t="str">
        <f>IF(직접데이타입력!$M225=2,IF(직접데이타입력!$E225="19",직접데이타입력!$K225," ")," ")</f>
        <v xml:space="preserve"> </v>
      </c>
    </row>
    <row r="221" spans="1:20" ht="11.25" customHeight="1">
      <c r="A221" s="103">
        <f t="shared" si="3"/>
        <v>220</v>
      </c>
      <c r="B221" s="103" t="str">
        <f>IF(직접데이타입력!$M226=2,IF(직접데이타입력!$E226="1",직접데이타입력!$K226," ")," ")</f>
        <v xml:space="preserve"> </v>
      </c>
      <c r="C221" s="103" t="str">
        <f>IF(직접데이타입력!$M226=2,IF(직접데이타입력!$E226="2",직접데이타입력!$K226," ")," ")</f>
        <v xml:space="preserve"> </v>
      </c>
      <c r="D221" s="103" t="str">
        <f>IF(직접데이타입력!$M226=2,IF(직접데이타입력!$E226="3",직접데이타입력!$K226," ")," ")</f>
        <v xml:space="preserve"> </v>
      </c>
      <c r="E221" s="103" t="str">
        <f>IF(직접데이타입력!$M226=2,IF(직접데이타입력!$E226="4",직접데이타입력!$K226," ")," ")</f>
        <v xml:space="preserve"> </v>
      </c>
      <c r="F221" s="103" t="str">
        <f>IF(직접데이타입력!$M226=2,IF(직접데이타입력!$E226="5",직접데이타입력!$K226," ")," ")</f>
        <v xml:space="preserve"> </v>
      </c>
      <c r="G221" s="103" t="str">
        <f>IF(직접데이타입력!$M226=2,IF(직접데이타입력!$E226="6",직접데이타입력!$K226," ")," ")</f>
        <v xml:space="preserve"> </v>
      </c>
      <c r="H221" s="103" t="str">
        <f>IF(직접데이타입력!$M226=2,IF(직접데이타입력!$E226="7",직접데이타입력!$K226," ")," ")</f>
        <v xml:space="preserve"> </v>
      </c>
      <c r="I221" s="103" t="str">
        <f>IF(직접데이타입력!$M226=2,IF(직접데이타입력!$E226="8",직접데이타입력!$K226," ")," ")</f>
        <v xml:space="preserve"> </v>
      </c>
      <c r="J221" s="103" t="str">
        <f>IF(직접데이타입력!$M226=2,IF(직접데이타입력!$E226="9",직접데이타입력!$K226," ")," ")</f>
        <v xml:space="preserve"> </v>
      </c>
      <c r="K221" s="103" t="str">
        <f>IF(직접데이타입력!$M226=2,IF(직접데이타입력!$E226="10",직접데이타입력!$K226," ")," ")</f>
        <v xml:space="preserve"> </v>
      </c>
      <c r="L221" s="103" t="str">
        <f>IF(직접데이타입력!$M226=2,IF(직접데이타입력!$E226="11",직접데이타입력!$K226," ")," ")</f>
        <v xml:space="preserve"> </v>
      </c>
      <c r="M221" s="103" t="str">
        <f>IF(직접데이타입력!$M226=2,IF(직접데이타입력!$E226="12",직접데이타입력!$K226," ")," ")</f>
        <v xml:space="preserve"> </v>
      </c>
      <c r="N221" s="103" t="str">
        <f>IF(직접데이타입력!$M226=2,IF(직접데이타입력!$E226="13",직접데이타입력!$K226," ")," ")</f>
        <v xml:space="preserve"> </v>
      </c>
      <c r="O221" s="103" t="str">
        <f>IF(직접데이타입력!$M226=2,IF(직접데이타입력!$E226="14",직접데이타입력!$K226," ")," ")</f>
        <v xml:space="preserve"> </v>
      </c>
      <c r="P221" s="103" t="str">
        <f>IF(직접데이타입력!$M226=2,IF(직접데이타입력!$E226="15",직접데이타입력!$K226," ")," ")</f>
        <v xml:space="preserve"> </v>
      </c>
      <c r="Q221" s="103" t="str">
        <f>IF(직접데이타입력!$M226=2,IF(직접데이타입력!$E226="16",직접데이타입력!$K226," ")," ")</f>
        <v xml:space="preserve"> </v>
      </c>
      <c r="R221" s="103" t="str">
        <f>IF(직접데이타입력!$M226=2,IF(직접데이타입력!$E226="17",직접데이타입력!$K226," ")," ")</f>
        <v xml:space="preserve"> </v>
      </c>
      <c r="S221" s="103" t="str">
        <f>IF(직접데이타입력!$M226=2,IF(직접데이타입력!$E226="18",직접데이타입력!$K226," ")," ")</f>
        <v xml:space="preserve"> </v>
      </c>
      <c r="T221" s="103" t="str">
        <f>IF(직접데이타입력!$M226=2,IF(직접데이타입력!$E226="19",직접데이타입력!$K226," ")," ")</f>
        <v xml:space="preserve"> </v>
      </c>
    </row>
    <row r="222" spans="1:20" ht="11.25" customHeight="1">
      <c r="A222" s="103">
        <f t="shared" si="3"/>
        <v>221</v>
      </c>
      <c r="B222" s="103" t="str">
        <f>IF(직접데이타입력!$M227=2,IF(직접데이타입력!$E227="1",직접데이타입력!$K227," ")," ")</f>
        <v xml:space="preserve"> </v>
      </c>
      <c r="C222" s="103" t="str">
        <f>IF(직접데이타입력!$M227=2,IF(직접데이타입력!$E227="2",직접데이타입력!$K227," ")," ")</f>
        <v xml:space="preserve"> </v>
      </c>
      <c r="D222" s="103" t="str">
        <f>IF(직접데이타입력!$M227=2,IF(직접데이타입력!$E227="3",직접데이타입력!$K227," ")," ")</f>
        <v xml:space="preserve"> </v>
      </c>
      <c r="E222" s="103" t="str">
        <f>IF(직접데이타입력!$M227=2,IF(직접데이타입력!$E227="4",직접데이타입력!$K227," ")," ")</f>
        <v xml:space="preserve"> </v>
      </c>
      <c r="F222" s="103" t="str">
        <f>IF(직접데이타입력!$M227=2,IF(직접데이타입력!$E227="5",직접데이타입력!$K227," ")," ")</f>
        <v xml:space="preserve"> </v>
      </c>
      <c r="G222" s="103" t="str">
        <f>IF(직접데이타입력!$M227=2,IF(직접데이타입력!$E227="6",직접데이타입력!$K227," ")," ")</f>
        <v xml:space="preserve"> </v>
      </c>
      <c r="H222" s="103" t="str">
        <f>IF(직접데이타입력!$M227=2,IF(직접데이타입력!$E227="7",직접데이타입력!$K227," ")," ")</f>
        <v xml:space="preserve"> </v>
      </c>
      <c r="I222" s="103" t="str">
        <f>IF(직접데이타입력!$M227=2,IF(직접데이타입력!$E227="8",직접데이타입력!$K227," ")," ")</f>
        <v xml:space="preserve"> </v>
      </c>
      <c r="J222" s="103" t="str">
        <f>IF(직접데이타입력!$M227=2,IF(직접데이타입력!$E227="9",직접데이타입력!$K227," ")," ")</f>
        <v xml:space="preserve"> </v>
      </c>
      <c r="K222" s="103" t="str">
        <f>IF(직접데이타입력!$M227=2,IF(직접데이타입력!$E227="10",직접데이타입력!$K227," ")," ")</f>
        <v xml:space="preserve"> </v>
      </c>
      <c r="L222" s="103" t="str">
        <f>IF(직접데이타입력!$M227=2,IF(직접데이타입력!$E227="11",직접데이타입력!$K227," ")," ")</f>
        <v xml:space="preserve"> </v>
      </c>
      <c r="M222" s="103" t="str">
        <f>IF(직접데이타입력!$M227=2,IF(직접데이타입력!$E227="12",직접데이타입력!$K227," ")," ")</f>
        <v xml:space="preserve"> </v>
      </c>
      <c r="N222" s="103" t="str">
        <f>IF(직접데이타입력!$M227=2,IF(직접데이타입력!$E227="13",직접데이타입력!$K227," ")," ")</f>
        <v xml:space="preserve"> </v>
      </c>
      <c r="O222" s="103" t="str">
        <f>IF(직접데이타입력!$M227=2,IF(직접데이타입력!$E227="14",직접데이타입력!$K227," ")," ")</f>
        <v xml:space="preserve"> </v>
      </c>
      <c r="P222" s="103" t="str">
        <f>IF(직접데이타입력!$M227=2,IF(직접데이타입력!$E227="15",직접데이타입력!$K227," ")," ")</f>
        <v xml:space="preserve"> </v>
      </c>
      <c r="Q222" s="103" t="str">
        <f>IF(직접데이타입력!$M227=2,IF(직접데이타입력!$E227="16",직접데이타입력!$K227," ")," ")</f>
        <v xml:space="preserve"> </v>
      </c>
      <c r="R222" s="103" t="str">
        <f>IF(직접데이타입력!$M227=2,IF(직접데이타입력!$E227="17",직접데이타입력!$K227," ")," ")</f>
        <v xml:space="preserve"> </v>
      </c>
      <c r="S222" s="103" t="str">
        <f>IF(직접데이타입력!$M227=2,IF(직접데이타입력!$E227="18",직접데이타입력!$K227," ")," ")</f>
        <v xml:space="preserve"> </v>
      </c>
      <c r="T222" s="103" t="str">
        <f>IF(직접데이타입력!$M227=2,IF(직접데이타입력!$E227="19",직접데이타입력!$K227," ")," ")</f>
        <v xml:space="preserve"> </v>
      </c>
    </row>
    <row r="223" spans="1:20" ht="11.25" customHeight="1">
      <c r="A223" s="103">
        <f t="shared" si="3"/>
        <v>222</v>
      </c>
      <c r="B223" s="103" t="str">
        <f>IF(직접데이타입력!$M228=2,IF(직접데이타입력!$E228="1",직접데이타입력!$K228," ")," ")</f>
        <v xml:space="preserve"> </v>
      </c>
      <c r="C223" s="103" t="str">
        <f>IF(직접데이타입력!$M228=2,IF(직접데이타입력!$E228="2",직접데이타입력!$K228," ")," ")</f>
        <v xml:space="preserve"> </v>
      </c>
      <c r="D223" s="103" t="str">
        <f>IF(직접데이타입력!$M228=2,IF(직접데이타입력!$E228="3",직접데이타입력!$K228," ")," ")</f>
        <v xml:space="preserve"> </v>
      </c>
      <c r="E223" s="103" t="str">
        <f>IF(직접데이타입력!$M228=2,IF(직접데이타입력!$E228="4",직접데이타입력!$K228," ")," ")</f>
        <v xml:space="preserve"> </v>
      </c>
      <c r="F223" s="103" t="str">
        <f>IF(직접데이타입력!$M228=2,IF(직접데이타입력!$E228="5",직접데이타입력!$K228," ")," ")</f>
        <v xml:space="preserve"> </v>
      </c>
      <c r="G223" s="103" t="str">
        <f>IF(직접데이타입력!$M228=2,IF(직접데이타입력!$E228="6",직접데이타입력!$K228," ")," ")</f>
        <v xml:space="preserve"> </v>
      </c>
      <c r="H223" s="103" t="str">
        <f>IF(직접데이타입력!$M228=2,IF(직접데이타입력!$E228="7",직접데이타입력!$K228," ")," ")</f>
        <v xml:space="preserve"> </v>
      </c>
      <c r="I223" s="103" t="str">
        <f>IF(직접데이타입력!$M228=2,IF(직접데이타입력!$E228="8",직접데이타입력!$K228," ")," ")</f>
        <v xml:space="preserve"> </v>
      </c>
      <c r="J223" s="103" t="str">
        <f>IF(직접데이타입력!$M228=2,IF(직접데이타입력!$E228="9",직접데이타입력!$K228," ")," ")</f>
        <v xml:space="preserve"> </v>
      </c>
      <c r="K223" s="103" t="str">
        <f>IF(직접데이타입력!$M228=2,IF(직접데이타입력!$E228="10",직접데이타입력!$K228," ")," ")</f>
        <v xml:space="preserve"> </v>
      </c>
      <c r="L223" s="103" t="str">
        <f>IF(직접데이타입력!$M228=2,IF(직접데이타입력!$E228="11",직접데이타입력!$K228," ")," ")</f>
        <v xml:space="preserve"> </v>
      </c>
      <c r="M223" s="103" t="str">
        <f>IF(직접데이타입력!$M228=2,IF(직접데이타입력!$E228="12",직접데이타입력!$K228," ")," ")</f>
        <v xml:space="preserve"> </v>
      </c>
      <c r="N223" s="103" t="str">
        <f>IF(직접데이타입력!$M228=2,IF(직접데이타입력!$E228="13",직접데이타입력!$K228," ")," ")</f>
        <v xml:space="preserve"> </v>
      </c>
      <c r="O223" s="103" t="str">
        <f>IF(직접데이타입력!$M228=2,IF(직접데이타입력!$E228="14",직접데이타입력!$K228," ")," ")</f>
        <v xml:space="preserve"> </v>
      </c>
      <c r="P223" s="103" t="str">
        <f>IF(직접데이타입력!$M228=2,IF(직접데이타입력!$E228="15",직접데이타입력!$K228," ")," ")</f>
        <v xml:space="preserve"> </v>
      </c>
      <c r="Q223" s="103" t="str">
        <f>IF(직접데이타입력!$M228=2,IF(직접데이타입력!$E228="16",직접데이타입력!$K228," ")," ")</f>
        <v xml:space="preserve"> </v>
      </c>
      <c r="R223" s="103" t="str">
        <f>IF(직접데이타입력!$M228=2,IF(직접데이타입력!$E228="17",직접데이타입력!$K228," ")," ")</f>
        <v xml:space="preserve"> </v>
      </c>
      <c r="S223" s="103" t="str">
        <f>IF(직접데이타입력!$M228=2,IF(직접데이타입력!$E228="18",직접데이타입력!$K228," ")," ")</f>
        <v xml:space="preserve"> </v>
      </c>
      <c r="T223" s="103" t="str">
        <f>IF(직접데이타입력!$M228=2,IF(직접데이타입력!$E228="19",직접데이타입력!$K228," ")," ")</f>
        <v xml:space="preserve"> </v>
      </c>
    </row>
    <row r="224" spans="1:20" ht="11.25" customHeight="1">
      <c r="A224" s="103">
        <f t="shared" si="3"/>
        <v>223</v>
      </c>
      <c r="B224" s="103" t="str">
        <f>IF(직접데이타입력!$M229=2,IF(직접데이타입력!$E229="1",직접데이타입력!$K229," ")," ")</f>
        <v xml:space="preserve"> </v>
      </c>
      <c r="C224" s="103" t="str">
        <f>IF(직접데이타입력!$M229=2,IF(직접데이타입력!$E229="2",직접데이타입력!$K229," ")," ")</f>
        <v xml:space="preserve"> </v>
      </c>
      <c r="D224" s="103" t="str">
        <f>IF(직접데이타입력!$M229=2,IF(직접데이타입력!$E229="3",직접데이타입력!$K229," ")," ")</f>
        <v xml:space="preserve"> </v>
      </c>
      <c r="E224" s="103" t="str">
        <f>IF(직접데이타입력!$M229=2,IF(직접데이타입력!$E229="4",직접데이타입력!$K229," ")," ")</f>
        <v xml:space="preserve"> </v>
      </c>
      <c r="F224" s="103" t="str">
        <f>IF(직접데이타입력!$M229=2,IF(직접데이타입력!$E229="5",직접데이타입력!$K229," ")," ")</f>
        <v xml:space="preserve"> </v>
      </c>
      <c r="G224" s="103" t="str">
        <f>IF(직접데이타입력!$M229=2,IF(직접데이타입력!$E229="6",직접데이타입력!$K229," ")," ")</f>
        <v xml:space="preserve"> </v>
      </c>
      <c r="H224" s="103" t="str">
        <f>IF(직접데이타입력!$M229=2,IF(직접데이타입력!$E229="7",직접데이타입력!$K229," ")," ")</f>
        <v xml:space="preserve"> </v>
      </c>
      <c r="I224" s="103" t="str">
        <f>IF(직접데이타입력!$M229=2,IF(직접데이타입력!$E229="8",직접데이타입력!$K229," ")," ")</f>
        <v xml:space="preserve"> </v>
      </c>
      <c r="J224" s="103" t="str">
        <f>IF(직접데이타입력!$M229=2,IF(직접데이타입력!$E229="9",직접데이타입력!$K229," ")," ")</f>
        <v xml:space="preserve"> </v>
      </c>
      <c r="K224" s="103" t="str">
        <f>IF(직접데이타입력!$M229=2,IF(직접데이타입력!$E229="10",직접데이타입력!$K229," ")," ")</f>
        <v xml:space="preserve"> </v>
      </c>
      <c r="L224" s="103" t="str">
        <f>IF(직접데이타입력!$M229=2,IF(직접데이타입력!$E229="11",직접데이타입력!$K229," ")," ")</f>
        <v xml:space="preserve"> </v>
      </c>
      <c r="M224" s="103" t="str">
        <f>IF(직접데이타입력!$M229=2,IF(직접데이타입력!$E229="12",직접데이타입력!$K229," ")," ")</f>
        <v xml:space="preserve"> </v>
      </c>
      <c r="N224" s="103" t="str">
        <f>IF(직접데이타입력!$M229=2,IF(직접데이타입력!$E229="13",직접데이타입력!$K229," ")," ")</f>
        <v xml:space="preserve"> </v>
      </c>
      <c r="O224" s="103" t="str">
        <f>IF(직접데이타입력!$M229=2,IF(직접데이타입력!$E229="14",직접데이타입력!$K229," ")," ")</f>
        <v xml:space="preserve"> </v>
      </c>
      <c r="P224" s="103" t="str">
        <f>IF(직접데이타입력!$M229=2,IF(직접데이타입력!$E229="15",직접데이타입력!$K229," ")," ")</f>
        <v xml:space="preserve"> </v>
      </c>
      <c r="Q224" s="103" t="str">
        <f>IF(직접데이타입력!$M229=2,IF(직접데이타입력!$E229="16",직접데이타입력!$K229," ")," ")</f>
        <v xml:space="preserve"> </v>
      </c>
      <c r="R224" s="103" t="str">
        <f>IF(직접데이타입력!$M229=2,IF(직접데이타입력!$E229="17",직접데이타입력!$K229," ")," ")</f>
        <v xml:space="preserve"> </v>
      </c>
      <c r="S224" s="103" t="str">
        <f>IF(직접데이타입력!$M229=2,IF(직접데이타입력!$E229="18",직접데이타입력!$K229," ")," ")</f>
        <v xml:space="preserve"> </v>
      </c>
      <c r="T224" s="103" t="str">
        <f>IF(직접데이타입력!$M229=2,IF(직접데이타입력!$E229="19",직접데이타입력!$K229," ")," ")</f>
        <v xml:space="preserve"> </v>
      </c>
    </row>
    <row r="225" spans="1:20" ht="11.25" customHeight="1">
      <c r="A225" s="103">
        <f t="shared" si="3"/>
        <v>224</v>
      </c>
      <c r="B225" s="103" t="str">
        <f>IF(직접데이타입력!$M230=2,IF(직접데이타입력!$E230="1",직접데이타입력!$K230," ")," ")</f>
        <v xml:space="preserve"> </v>
      </c>
      <c r="C225" s="103" t="str">
        <f>IF(직접데이타입력!$M230=2,IF(직접데이타입력!$E230="2",직접데이타입력!$K230," ")," ")</f>
        <v xml:space="preserve"> </v>
      </c>
      <c r="D225" s="103" t="str">
        <f>IF(직접데이타입력!$M230=2,IF(직접데이타입력!$E230="3",직접데이타입력!$K230," ")," ")</f>
        <v xml:space="preserve"> </v>
      </c>
      <c r="E225" s="103" t="str">
        <f>IF(직접데이타입력!$M230=2,IF(직접데이타입력!$E230="4",직접데이타입력!$K230," ")," ")</f>
        <v xml:space="preserve"> </v>
      </c>
      <c r="F225" s="103" t="str">
        <f>IF(직접데이타입력!$M230=2,IF(직접데이타입력!$E230="5",직접데이타입력!$K230," ")," ")</f>
        <v xml:space="preserve"> </v>
      </c>
      <c r="G225" s="103" t="str">
        <f>IF(직접데이타입력!$M230=2,IF(직접데이타입력!$E230="6",직접데이타입력!$K230," ")," ")</f>
        <v xml:space="preserve"> </v>
      </c>
      <c r="H225" s="103" t="str">
        <f>IF(직접데이타입력!$M230=2,IF(직접데이타입력!$E230="7",직접데이타입력!$K230," ")," ")</f>
        <v xml:space="preserve"> </v>
      </c>
      <c r="I225" s="103" t="str">
        <f>IF(직접데이타입력!$M230=2,IF(직접데이타입력!$E230="8",직접데이타입력!$K230," ")," ")</f>
        <v xml:space="preserve"> </v>
      </c>
      <c r="J225" s="103" t="str">
        <f>IF(직접데이타입력!$M230=2,IF(직접데이타입력!$E230="9",직접데이타입력!$K230," ")," ")</f>
        <v xml:space="preserve"> </v>
      </c>
      <c r="K225" s="103" t="str">
        <f>IF(직접데이타입력!$M230=2,IF(직접데이타입력!$E230="10",직접데이타입력!$K230," ")," ")</f>
        <v xml:space="preserve"> </v>
      </c>
      <c r="L225" s="103" t="str">
        <f>IF(직접데이타입력!$M230=2,IF(직접데이타입력!$E230="11",직접데이타입력!$K230," ")," ")</f>
        <v xml:space="preserve"> </v>
      </c>
      <c r="M225" s="103" t="str">
        <f>IF(직접데이타입력!$M230=2,IF(직접데이타입력!$E230="12",직접데이타입력!$K230," ")," ")</f>
        <v xml:space="preserve"> </v>
      </c>
      <c r="N225" s="103" t="str">
        <f>IF(직접데이타입력!$M230=2,IF(직접데이타입력!$E230="13",직접데이타입력!$K230," ")," ")</f>
        <v xml:space="preserve"> </v>
      </c>
      <c r="O225" s="103" t="str">
        <f>IF(직접데이타입력!$M230=2,IF(직접데이타입력!$E230="14",직접데이타입력!$K230," ")," ")</f>
        <v xml:space="preserve"> </v>
      </c>
      <c r="P225" s="103" t="str">
        <f>IF(직접데이타입력!$M230=2,IF(직접데이타입력!$E230="15",직접데이타입력!$K230," ")," ")</f>
        <v xml:space="preserve"> </v>
      </c>
      <c r="Q225" s="103" t="str">
        <f>IF(직접데이타입력!$M230=2,IF(직접데이타입력!$E230="16",직접데이타입력!$K230," ")," ")</f>
        <v xml:space="preserve"> </v>
      </c>
      <c r="R225" s="103" t="str">
        <f>IF(직접데이타입력!$M230=2,IF(직접데이타입력!$E230="17",직접데이타입력!$K230," ")," ")</f>
        <v xml:space="preserve"> </v>
      </c>
      <c r="S225" s="103" t="str">
        <f>IF(직접데이타입력!$M230=2,IF(직접데이타입력!$E230="18",직접데이타입력!$K230," ")," ")</f>
        <v xml:space="preserve"> </v>
      </c>
      <c r="T225" s="103" t="str">
        <f>IF(직접데이타입력!$M230=2,IF(직접데이타입력!$E230="19",직접데이타입력!$K230," ")," ")</f>
        <v xml:space="preserve"> </v>
      </c>
    </row>
    <row r="226" spans="1:20" ht="11.25" customHeight="1">
      <c r="A226" s="103">
        <f t="shared" si="3"/>
        <v>225</v>
      </c>
      <c r="B226" s="103" t="str">
        <f>IF(직접데이타입력!$M231=2,IF(직접데이타입력!$E231="1",직접데이타입력!$K231," ")," ")</f>
        <v xml:space="preserve"> </v>
      </c>
      <c r="C226" s="103" t="str">
        <f>IF(직접데이타입력!$M231=2,IF(직접데이타입력!$E231="2",직접데이타입력!$K231," ")," ")</f>
        <v xml:space="preserve"> </v>
      </c>
      <c r="D226" s="103" t="str">
        <f>IF(직접데이타입력!$M231=2,IF(직접데이타입력!$E231="3",직접데이타입력!$K231," ")," ")</f>
        <v xml:space="preserve"> </v>
      </c>
      <c r="E226" s="103" t="str">
        <f>IF(직접데이타입력!$M231=2,IF(직접데이타입력!$E231="4",직접데이타입력!$K231," ")," ")</f>
        <v xml:space="preserve"> </v>
      </c>
      <c r="F226" s="103" t="str">
        <f>IF(직접데이타입력!$M231=2,IF(직접데이타입력!$E231="5",직접데이타입력!$K231," ")," ")</f>
        <v xml:space="preserve"> </v>
      </c>
      <c r="G226" s="103" t="str">
        <f>IF(직접데이타입력!$M231=2,IF(직접데이타입력!$E231="6",직접데이타입력!$K231," ")," ")</f>
        <v xml:space="preserve"> </v>
      </c>
      <c r="H226" s="103" t="str">
        <f>IF(직접데이타입력!$M231=2,IF(직접데이타입력!$E231="7",직접데이타입력!$K231," ")," ")</f>
        <v xml:space="preserve"> </v>
      </c>
      <c r="I226" s="103" t="str">
        <f>IF(직접데이타입력!$M231=2,IF(직접데이타입력!$E231="8",직접데이타입력!$K231," ")," ")</f>
        <v xml:space="preserve"> </v>
      </c>
      <c r="J226" s="103" t="str">
        <f>IF(직접데이타입력!$M231=2,IF(직접데이타입력!$E231="9",직접데이타입력!$K231," ")," ")</f>
        <v xml:space="preserve"> </v>
      </c>
      <c r="K226" s="103" t="str">
        <f>IF(직접데이타입력!$M231=2,IF(직접데이타입력!$E231="10",직접데이타입력!$K231," ")," ")</f>
        <v xml:space="preserve"> </v>
      </c>
      <c r="L226" s="103" t="str">
        <f>IF(직접데이타입력!$M231=2,IF(직접데이타입력!$E231="11",직접데이타입력!$K231," ")," ")</f>
        <v xml:space="preserve"> </v>
      </c>
      <c r="M226" s="103" t="str">
        <f>IF(직접데이타입력!$M231=2,IF(직접데이타입력!$E231="12",직접데이타입력!$K231," ")," ")</f>
        <v xml:space="preserve"> </v>
      </c>
      <c r="N226" s="103" t="str">
        <f>IF(직접데이타입력!$M231=2,IF(직접데이타입력!$E231="13",직접데이타입력!$K231," ")," ")</f>
        <v xml:space="preserve"> </v>
      </c>
      <c r="O226" s="103" t="str">
        <f>IF(직접데이타입력!$M231=2,IF(직접데이타입력!$E231="14",직접데이타입력!$K231," ")," ")</f>
        <v xml:space="preserve"> </v>
      </c>
      <c r="P226" s="103" t="str">
        <f>IF(직접데이타입력!$M231=2,IF(직접데이타입력!$E231="15",직접데이타입력!$K231," ")," ")</f>
        <v xml:space="preserve"> </v>
      </c>
      <c r="Q226" s="103" t="str">
        <f>IF(직접데이타입력!$M231=2,IF(직접데이타입력!$E231="16",직접데이타입력!$K231," ")," ")</f>
        <v xml:space="preserve"> </v>
      </c>
      <c r="R226" s="103" t="str">
        <f>IF(직접데이타입력!$M231=2,IF(직접데이타입력!$E231="17",직접데이타입력!$K231," ")," ")</f>
        <v xml:space="preserve"> </v>
      </c>
      <c r="S226" s="103" t="str">
        <f>IF(직접데이타입력!$M231=2,IF(직접데이타입력!$E231="18",직접데이타입력!$K231," ")," ")</f>
        <v xml:space="preserve"> </v>
      </c>
      <c r="T226" s="103" t="str">
        <f>IF(직접데이타입력!$M231=2,IF(직접데이타입력!$E231="19",직접데이타입력!$K231," ")," ")</f>
        <v xml:space="preserve"> </v>
      </c>
    </row>
    <row r="227" spans="1:20" ht="11.25" customHeight="1">
      <c r="A227" s="103">
        <f t="shared" si="3"/>
        <v>226</v>
      </c>
      <c r="B227" s="103" t="str">
        <f>IF(직접데이타입력!$M232=2,IF(직접데이타입력!$E232="1",직접데이타입력!$K232," ")," ")</f>
        <v xml:space="preserve"> </v>
      </c>
      <c r="C227" s="103" t="str">
        <f>IF(직접데이타입력!$M232=2,IF(직접데이타입력!$E232="2",직접데이타입력!$K232," ")," ")</f>
        <v xml:space="preserve"> </v>
      </c>
      <c r="D227" s="103" t="str">
        <f>IF(직접데이타입력!$M232=2,IF(직접데이타입력!$E232="3",직접데이타입력!$K232," ")," ")</f>
        <v xml:space="preserve"> </v>
      </c>
      <c r="E227" s="103" t="str">
        <f>IF(직접데이타입력!$M232=2,IF(직접데이타입력!$E232="4",직접데이타입력!$K232," ")," ")</f>
        <v xml:space="preserve"> </v>
      </c>
      <c r="F227" s="103" t="str">
        <f>IF(직접데이타입력!$M232=2,IF(직접데이타입력!$E232="5",직접데이타입력!$K232," ")," ")</f>
        <v xml:space="preserve"> </v>
      </c>
      <c r="G227" s="103" t="str">
        <f>IF(직접데이타입력!$M232=2,IF(직접데이타입력!$E232="6",직접데이타입력!$K232," ")," ")</f>
        <v xml:space="preserve"> </v>
      </c>
      <c r="H227" s="103" t="str">
        <f>IF(직접데이타입력!$M232=2,IF(직접데이타입력!$E232="7",직접데이타입력!$K232," ")," ")</f>
        <v xml:space="preserve"> </v>
      </c>
      <c r="I227" s="103" t="str">
        <f>IF(직접데이타입력!$M232=2,IF(직접데이타입력!$E232="8",직접데이타입력!$K232," ")," ")</f>
        <v xml:space="preserve"> </v>
      </c>
      <c r="J227" s="103" t="str">
        <f>IF(직접데이타입력!$M232=2,IF(직접데이타입력!$E232="9",직접데이타입력!$K232," ")," ")</f>
        <v xml:space="preserve"> </v>
      </c>
      <c r="K227" s="103" t="str">
        <f>IF(직접데이타입력!$M232=2,IF(직접데이타입력!$E232="10",직접데이타입력!$K232," ")," ")</f>
        <v xml:space="preserve"> </v>
      </c>
      <c r="L227" s="103" t="str">
        <f>IF(직접데이타입력!$M232=2,IF(직접데이타입력!$E232="11",직접데이타입력!$K232," ")," ")</f>
        <v xml:space="preserve"> </v>
      </c>
      <c r="M227" s="103" t="str">
        <f>IF(직접데이타입력!$M232=2,IF(직접데이타입력!$E232="12",직접데이타입력!$K232," ")," ")</f>
        <v xml:space="preserve"> </v>
      </c>
      <c r="N227" s="103" t="str">
        <f>IF(직접데이타입력!$M232=2,IF(직접데이타입력!$E232="13",직접데이타입력!$K232," ")," ")</f>
        <v xml:space="preserve"> </v>
      </c>
      <c r="O227" s="103" t="str">
        <f>IF(직접데이타입력!$M232=2,IF(직접데이타입력!$E232="14",직접데이타입력!$K232," ")," ")</f>
        <v xml:space="preserve"> </v>
      </c>
      <c r="P227" s="103" t="str">
        <f>IF(직접데이타입력!$M232=2,IF(직접데이타입력!$E232="15",직접데이타입력!$K232," ")," ")</f>
        <v xml:space="preserve"> </v>
      </c>
      <c r="Q227" s="103" t="str">
        <f>IF(직접데이타입력!$M232=2,IF(직접데이타입력!$E232="16",직접데이타입력!$K232," ")," ")</f>
        <v xml:space="preserve"> </v>
      </c>
      <c r="R227" s="103" t="str">
        <f>IF(직접데이타입력!$M232=2,IF(직접데이타입력!$E232="17",직접데이타입력!$K232," ")," ")</f>
        <v xml:space="preserve"> </v>
      </c>
      <c r="S227" s="103" t="str">
        <f>IF(직접데이타입력!$M232=2,IF(직접데이타입력!$E232="18",직접데이타입력!$K232," ")," ")</f>
        <v xml:space="preserve"> </v>
      </c>
      <c r="T227" s="103" t="str">
        <f>IF(직접데이타입력!$M232=2,IF(직접데이타입력!$E232="19",직접데이타입력!$K232," ")," ")</f>
        <v xml:space="preserve"> </v>
      </c>
    </row>
    <row r="228" spans="1:20" ht="11.25" customHeight="1">
      <c r="A228" s="103">
        <f t="shared" si="3"/>
        <v>227</v>
      </c>
      <c r="B228" s="103" t="str">
        <f>IF(직접데이타입력!$M233=2,IF(직접데이타입력!$E233="1",직접데이타입력!$K233," ")," ")</f>
        <v xml:space="preserve"> </v>
      </c>
      <c r="C228" s="103" t="str">
        <f>IF(직접데이타입력!$M233=2,IF(직접데이타입력!$E233="2",직접데이타입력!$K233," ")," ")</f>
        <v xml:space="preserve"> </v>
      </c>
      <c r="D228" s="103" t="str">
        <f>IF(직접데이타입력!$M233=2,IF(직접데이타입력!$E233="3",직접데이타입력!$K233," ")," ")</f>
        <v xml:space="preserve"> </v>
      </c>
      <c r="E228" s="103" t="str">
        <f>IF(직접데이타입력!$M233=2,IF(직접데이타입력!$E233="4",직접데이타입력!$K233," ")," ")</f>
        <v xml:space="preserve"> </v>
      </c>
      <c r="F228" s="103" t="str">
        <f>IF(직접데이타입력!$M233=2,IF(직접데이타입력!$E233="5",직접데이타입력!$K233," ")," ")</f>
        <v xml:space="preserve"> </v>
      </c>
      <c r="G228" s="103" t="str">
        <f>IF(직접데이타입력!$M233=2,IF(직접데이타입력!$E233="6",직접데이타입력!$K233," ")," ")</f>
        <v xml:space="preserve"> </v>
      </c>
      <c r="H228" s="103" t="str">
        <f>IF(직접데이타입력!$M233=2,IF(직접데이타입력!$E233="7",직접데이타입력!$K233," ")," ")</f>
        <v xml:space="preserve"> </v>
      </c>
      <c r="I228" s="103" t="str">
        <f>IF(직접데이타입력!$M233=2,IF(직접데이타입력!$E233="8",직접데이타입력!$K233," ")," ")</f>
        <v xml:space="preserve"> </v>
      </c>
      <c r="J228" s="103" t="str">
        <f>IF(직접데이타입력!$M233=2,IF(직접데이타입력!$E233="9",직접데이타입력!$K233," ")," ")</f>
        <v xml:space="preserve"> </v>
      </c>
      <c r="K228" s="103" t="str">
        <f>IF(직접데이타입력!$M233=2,IF(직접데이타입력!$E233="10",직접데이타입력!$K233," ")," ")</f>
        <v xml:space="preserve"> </v>
      </c>
      <c r="L228" s="103" t="str">
        <f>IF(직접데이타입력!$M233=2,IF(직접데이타입력!$E233="11",직접데이타입력!$K233," ")," ")</f>
        <v xml:space="preserve"> </v>
      </c>
      <c r="M228" s="103" t="str">
        <f>IF(직접데이타입력!$M233=2,IF(직접데이타입력!$E233="12",직접데이타입력!$K233," ")," ")</f>
        <v xml:space="preserve"> </v>
      </c>
      <c r="N228" s="103" t="str">
        <f>IF(직접데이타입력!$M233=2,IF(직접데이타입력!$E233="13",직접데이타입력!$K233," ")," ")</f>
        <v xml:space="preserve"> </v>
      </c>
      <c r="O228" s="103" t="str">
        <f>IF(직접데이타입력!$M233=2,IF(직접데이타입력!$E233="14",직접데이타입력!$K233," ")," ")</f>
        <v xml:space="preserve"> </v>
      </c>
      <c r="P228" s="103" t="str">
        <f>IF(직접데이타입력!$M233=2,IF(직접데이타입력!$E233="15",직접데이타입력!$K233," ")," ")</f>
        <v xml:space="preserve"> </v>
      </c>
      <c r="Q228" s="103" t="str">
        <f>IF(직접데이타입력!$M233=2,IF(직접데이타입력!$E233="16",직접데이타입력!$K233," ")," ")</f>
        <v xml:space="preserve"> </v>
      </c>
      <c r="R228" s="103" t="str">
        <f>IF(직접데이타입력!$M233=2,IF(직접데이타입력!$E233="17",직접데이타입력!$K233," ")," ")</f>
        <v xml:space="preserve"> </v>
      </c>
      <c r="S228" s="103" t="str">
        <f>IF(직접데이타입력!$M233=2,IF(직접데이타입력!$E233="18",직접데이타입력!$K233," ")," ")</f>
        <v xml:space="preserve"> </v>
      </c>
      <c r="T228" s="103" t="str">
        <f>IF(직접데이타입력!$M233=2,IF(직접데이타입력!$E233="19",직접데이타입력!$K233," ")," ")</f>
        <v xml:space="preserve"> </v>
      </c>
    </row>
    <row r="229" spans="1:20" ht="11.25" customHeight="1">
      <c r="A229" s="103">
        <f t="shared" si="3"/>
        <v>228</v>
      </c>
      <c r="B229" s="103" t="str">
        <f>IF(직접데이타입력!$M234=2,IF(직접데이타입력!$E234="1",직접데이타입력!$K234," ")," ")</f>
        <v xml:space="preserve"> </v>
      </c>
      <c r="C229" s="103" t="str">
        <f>IF(직접데이타입력!$M234=2,IF(직접데이타입력!$E234="2",직접데이타입력!$K234," ")," ")</f>
        <v xml:space="preserve"> </v>
      </c>
      <c r="D229" s="103" t="str">
        <f>IF(직접데이타입력!$M234=2,IF(직접데이타입력!$E234="3",직접데이타입력!$K234," ")," ")</f>
        <v xml:space="preserve"> </v>
      </c>
      <c r="E229" s="103" t="str">
        <f>IF(직접데이타입력!$M234=2,IF(직접데이타입력!$E234="4",직접데이타입력!$K234," ")," ")</f>
        <v xml:space="preserve"> </v>
      </c>
      <c r="F229" s="103" t="str">
        <f>IF(직접데이타입력!$M234=2,IF(직접데이타입력!$E234="5",직접데이타입력!$K234," ")," ")</f>
        <v xml:space="preserve"> </v>
      </c>
      <c r="G229" s="103" t="str">
        <f>IF(직접데이타입력!$M234=2,IF(직접데이타입력!$E234="6",직접데이타입력!$K234," ")," ")</f>
        <v xml:space="preserve"> </v>
      </c>
      <c r="H229" s="103" t="str">
        <f>IF(직접데이타입력!$M234=2,IF(직접데이타입력!$E234="7",직접데이타입력!$K234," ")," ")</f>
        <v xml:space="preserve"> </v>
      </c>
      <c r="I229" s="103" t="str">
        <f>IF(직접데이타입력!$M234=2,IF(직접데이타입력!$E234="8",직접데이타입력!$K234," ")," ")</f>
        <v xml:space="preserve"> </v>
      </c>
      <c r="J229" s="103" t="str">
        <f>IF(직접데이타입력!$M234=2,IF(직접데이타입력!$E234="9",직접데이타입력!$K234," ")," ")</f>
        <v xml:space="preserve"> </v>
      </c>
      <c r="K229" s="103" t="str">
        <f>IF(직접데이타입력!$M234=2,IF(직접데이타입력!$E234="10",직접데이타입력!$K234," ")," ")</f>
        <v xml:space="preserve"> </v>
      </c>
      <c r="L229" s="103" t="str">
        <f>IF(직접데이타입력!$M234=2,IF(직접데이타입력!$E234="11",직접데이타입력!$K234," ")," ")</f>
        <v xml:space="preserve"> </v>
      </c>
      <c r="M229" s="103" t="str">
        <f>IF(직접데이타입력!$M234=2,IF(직접데이타입력!$E234="12",직접데이타입력!$K234," ")," ")</f>
        <v xml:space="preserve"> </v>
      </c>
      <c r="N229" s="103" t="str">
        <f>IF(직접데이타입력!$M234=2,IF(직접데이타입력!$E234="13",직접데이타입력!$K234," ")," ")</f>
        <v xml:space="preserve"> </v>
      </c>
      <c r="O229" s="103" t="str">
        <f>IF(직접데이타입력!$M234=2,IF(직접데이타입력!$E234="14",직접데이타입력!$K234," ")," ")</f>
        <v xml:space="preserve"> </v>
      </c>
      <c r="P229" s="103" t="str">
        <f>IF(직접데이타입력!$M234=2,IF(직접데이타입력!$E234="15",직접데이타입력!$K234," ")," ")</f>
        <v xml:space="preserve"> </v>
      </c>
      <c r="Q229" s="103" t="str">
        <f>IF(직접데이타입력!$M234=2,IF(직접데이타입력!$E234="16",직접데이타입력!$K234," ")," ")</f>
        <v xml:space="preserve"> </v>
      </c>
      <c r="R229" s="103" t="str">
        <f>IF(직접데이타입력!$M234=2,IF(직접데이타입력!$E234="17",직접데이타입력!$K234," ")," ")</f>
        <v xml:space="preserve"> </v>
      </c>
      <c r="S229" s="103" t="str">
        <f>IF(직접데이타입력!$M234=2,IF(직접데이타입력!$E234="18",직접데이타입력!$K234," ")," ")</f>
        <v xml:space="preserve"> </v>
      </c>
      <c r="T229" s="103" t="str">
        <f>IF(직접데이타입력!$M234=2,IF(직접데이타입력!$E234="19",직접데이타입력!$K234," ")," ")</f>
        <v xml:space="preserve"> </v>
      </c>
    </row>
    <row r="230" spans="1:20" ht="11.25" customHeight="1">
      <c r="A230" s="103">
        <f t="shared" si="3"/>
        <v>229</v>
      </c>
      <c r="B230" s="103" t="str">
        <f>IF(직접데이타입력!$M235=2,IF(직접데이타입력!$E235="1",직접데이타입력!$K235," ")," ")</f>
        <v xml:space="preserve"> </v>
      </c>
      <c r="C230" s="103" t="str">
        <f>IF(직접데이타입력!$M235=2,IF(직접데이타입력!$E235="2",직접데이타입력!$K235," ")," ")</f>
        <v xml:space="preserve"> </v>
      </c>
      <c r="D230" s="103" t="str">
        <f>IF(직접데이타입력!$M235=2,IF(직접데이타입력!$E235="3",직접데이타입력!$K235," ")," ")</f>
        <v xml:space="preserve"> </v>
      </c>
      <c r="E230" s="103" t="str">
        <f>IF(직접데이타입력!$M235=2,IF(직접데이타입력!$E235="4",직접데이타입력!$K235," ")," ")</f>
        <v xml:space="preserve"> </v>
      </c>
      <c r="F230" s="103" t="str">
        <f>IF(직접데이타입력!$M235=2,IF(직접데이타입력!$E235="5",직접데이타입력!$K235," ")," ")</f>
        <v xml:space="preserve"> </v>
      </c>
      <c r="G230" s="103" t="str">
        <f>IF(직접데이타입력!$M235=2,IF(직접데이타입력!$E235="6",직접데이타입력!$K235," ")," ")</f>
        <v xml:space="preserve"> </v>
      </c>
      <c r="H230" s="103" t="str">
        <f>IF(직접데이타입력!$M235=2,IF(직접데이타입력!$E235="7",직접데이타입력!$K235," ")," ")</f>
        <v xml:space="preserve"> </v>
      </c>
      <c r="I230" s="103" t="str">
        <f>IF(직접데이타입력!$M235=2,IF(직접데이타입력!$E235="8",직접데이타입력!$K235," ")," ")</f>
        <v xml:space="preserve"> </v>
      </c>
      <c r="J230" s="103" t="str">
        <f>IF(직접데이타입력!$M235=2,IF(직접데이타입력!$E235="9",직접데이타입력!$K235," ")," ")</f>
        <v xml:space="preserve"> </v>
      </c>
      <c r="K230" s="103" t="str">
        <f>IF(직접데이타입력!$M235=2,IF(직접데이타입력!$E235="10",직접데이타입력!$K235," ")," ")</f>
        <v xml:space="preserve"> </v>
      </c>
      <c r="L230" s="103" t="str">
        <f>IF(직접데이타입력!$M235=2,IF(직접데이타입력!$E235="11",직접데이타입력!$K235," ")," ")</f>
        <v xml:space="preserve"> </v>
      </c>
      <c r="M230" s="103" t="str">
        <f>IF(직접데이타입력!$M235=2,IF(직접데이타입력!$E235="12",직접데이타입력!$K235," ")," ")</f>
        <v xml:space="preserve"> </v>
      </c>
      <c r="N230" s="103" t="str">
        <f>IF(직접데이타입력!$M235=2,IF(직접데이타입력!$E235="13",직접데이타입력!$K235," ")," ")</f>
        <v xml:space="preserve"> </v>
      </c>
      <c r="O230" s="103" t="str">
        <f>IF(직접데이타입력!$M235=2,IF(직접데이타입력!$E235="14",직접데이타입력!$K235," ")," ")</f>
        <v xml:space="preserve"> </v>
      </c>
      <c r="P230" s="103" t="str">
        <f>IF(직접데이타입력!$M235=2,IF(직접데이타입력!$E235="15",직접데이타입력!$K235," ")," ")</f>
        <v xml:space="preserve"> </v>
      </c>
      <c r="Q230" s="103" t="str">
        <f>IF(직접데이타입력!$M235=2,IF(직접데이타입력!$E235="16",직접데이타입력!$K235," ")," ")</f>
        <v xml:space="preserve"> </v>
      </c>
      <c r="R230" s="103" t="str">
        <f>IF(직접데이타입력!$M235=2,IF(직접데이타입력!$E235="17",직접데이타입력!$K235," ")," ")</f>
        <v xml:space="preserve"> </v>
      </c>
      <c r="S230" s="103" t="str">
        <f>IF(직접데이타입력!$M235=2,IF(직접데이타입력!$E235="18",직접데이타입력!$K235," ")," ")</f>
        <v xml:space="preserve"> </v>
      </c>
      <c r="T230" s="103" t="str">
        <f>IF(직접데이타입력!$M235=2,IF(직접데이타입력!$E235="19",직접데이타입력!$K235," ")," ")</f>
        <v xml:space="preserve"> </v>
      </c>
    </row>
    <row r="231" spans="1:20" ht="11.25" customHeight="1">
      <c r="A231" s="103">
        <f t="shared" si="3"/>
        <v>230</v>
      </c>
      <c r="B231" s="103" t="str">
        <f>IF(직접데이타입력!$M236=2,IF(직접데이타입력!$E236="1",직접데이타입력!$K236," ")," ")</f>
        <v xml:space="preserve"> </v>
      </c>
      <c r="C231" s="103" t="str">
        <f>IF(직접데이타입력!$M236=2,IF(직접데이타입력!$E236="2",직접데이타입력!$K236," ")," ")</f>
        <v xml:space="preserve"> </v>
      </c>
      <c r="D231" s="103" t="str">
        <f>IF(직접데이타입력!$M236=2,IF(직접데이타입력!$E236="3",직접데이타입력!$K236," ")," ")</f>
        <v xml:space="preserve"> </v>
      </c>
      <c r="E231" s="103" t="str">
        <f>IF(직접데이타입력!$M236=2,IF(직접데이타입력!$E236="4",직접데이타입력!$K236," ")," ")</f>
        <v xml:space="preserve"> </v>
      </c>
      <c r="F231" s="103" t="str">
        <f>IF(직접데이타입력!$M236=2,IF(직접데이타입력!$E236="5",직접데이타입력!$K236," ")," ")</f>
        <v xml:space="preserve"> </v>
      </c>
      <c r="G231" s="103" t="str">
        <f>IF(직접데이타입력!$M236=2,IF(직접데이타입력!$E236="6",직접데이타입력!$K236," ")," ")</f>
        <v xml:space="preserve"> </v>
      </c>
      <c r="H231" s="103" t="str">
        <f>IF(직접데이타입력!$M236=2,IF(직접데이타입력!$E236="7",직접데이타입력!$K236," ")," ")</f>
        <v xml:space="preserve"> </v>
      </c>
      <c r="I231" s="103" t="str">
        <f>IF(직접데이타입력!$M236=2,IF(직접데이타입력!$E236="8",직접데이타입력!$K236," ")," ")</f>
        <v xml:space="preserve"> </v>
      </c>
      <c r="J231" s="103" t="str">
        <f>IF(직접데이타입력!$M236=2,IF(직접데이타입력!$E236="9",직접데이타입력!$K236," ")," ")</f>
        <v xml:space="preserve"> </v>
      </c>
      <c r="K231" s="103" t="str">
        <f>IF(직접데이타입력!$M236=2,IF(직접데이타입력!$E236="10",직접데이타입력!$K236," ")," ")</f>
        <v xml:space="preserve"> </v>
      </c>
      <c r="L231" s="103" t="str">
        <f>IF(직접데이타입력!$M236=2,IF(직접데이타입력!$E236="11",직접데이타입력!$K236," ")," ")</f>
        <v xml:space="preserve"> </v>
      </c>
      <c r="M231" s="103" t="str">
        <f>IF(직접데이타입력!$M236=2,IF(직접데이타입력!$E236="12",직접데이타입력!$K236," ")," ")</f>
        <v xml:space="preserve"> </v>
      </c>
      <c r="N231" s="103" t="str">
        <f>IF(직접데이타입력!$M236=2,IF(직접데이타입력!$E236="13",직접데이타입력!$K236," ")," ")</f>
        <v xml:space="preserve"> </v>
      </c>
      <c r="O231" s="103" t="str">
        <f>IF(직접데이타입력!$M236=2,IF(직접데이타입력!$E236="14",직접데이타입력!$K236," ")," ")</f>
        <v xml:space="preserve"> </v>
      </c>
      <c r="P231" s="103" t="str">
        <f>IF(직접데이타입력!$M236=2,IF(직접데이타입력!$E236="15",직접데이타입력!$K236," ")," ")</f>
        <v xml:space="preserve"> </v>
      </c>
      <c r="Q231" s="103" t="str">
        <f>IF(직접데이타입력!$M236=2,IF(직접데이타입력!$E236="16",직접데이타입력!$K236," ")," ")</f>
        <v xml:space="preserve"> </v>
      </c>
      <c r="R231" s="103" t="str">
        <f>IF(직접데이타입력!$M236=2,IF(직접데이타입력!$E236="17",직접데이타입력!$K236," ")," ")</f>
        <v xml:space="preserve"> </v>
      </c>
      <c r="S231" s="103" t="str">
        <f>IF(직접데이타입력!$M236=2,IF(직접데이타입력!$E236="18",직접데이타입력!$K236," ")," ")</f>
        <v xml:space="preserve"> </v>
      </c>
      <c r="T231" s="103" t="str">
        <f>IF(직접데이타입력!$M236=2,IF(직접데이타입력!$E236="19",직접데이타입력!$K236," ")," ")</f>
        <v xml:space="preserve"> </v>
      </c>
    </row>
    <row r="232" spans="1:20" ht="11.25" customHeight="1">
      <c r="A232" s="103">
        <f t="shared" si="3"/>
        <v>231</v>
      </c>
      <c r="B232" s="103" t="str">
        <f>IF(직접데이타입력!$M237=2,IF(직접데이타입력!$E237="1",직접데이타입력!$K237," ")," ")</f>
        <v xml:space="preserve"> </v>
      </c>
      <c r="C232" s="103" t="str">
        <f>IF(직접데이타입력!$M237=2,IF(직접데이타입력!$E237="2",직접데이타입력!$K237," ")," ")</f>
        <v xml:space="preserve"> </v>
      </c>
      <c r="D232" s="103" t="str">
        <f>IF(직접데이타입력!$M237=2,IF(직접데이타입력!$E237="3",직접데이타입력!$K237," ")," ")</f>
        <v xml:space="preserve"> </v>
      </c>
      <c r="E232" s="103" t="str">
        <f>IF(직접데이타입력!$M237=2,IF(직접데이타입력!$E237="4",직접데이타입력!$K237," ")," ")</f>
        <v xml:space="preserve"> </v>
      </c>
      <c r="F232" s="103" t="str">
        <f>IF(직접데이타입력!$M237=2,IF(직접데이타입력!$E237="5",직접데이타입력!$K237," ")," ")</f>
        <v xml:space="preserve"> </v>
      </c>
      <c r="G232" s="103" t="str">
        <f>IF(직접데이타입력!$M237=2,IF(직접데이타입력!$E237="6",직접데이타입력!$K237," ")," ")</f>
        <v xml:space="preserve"> </v>
      </c>
      <c r="H232" s="103" t="str">
        <f>IF(직접데이타입력!$M237=2,IF(직접데이타입력!$E237="7",직접데이타입력!$K237," ")," ")</f>
        <v xml:space="preserve"> </v>
      </c>
      <c r="I232" s="103" t="str">
        <f>IF(직접데이타입력!$M237=2,IF(직접데이타입력!$E237="8",직접데이타입력!$K237," ")," ")</f>
        <v xml:space="preserve"> </v>
      </c>
      <c r="J232" s="103" t="str">
        <f>IF(직접데이타입력!$M237=2,IF(직접데이타입력!$E237="9",직접데이타입력!$K237," ")," ")</f>
        <v xml:space="preserve"> </v>
      </c>
      <c r="K232" s="103" t="str">
        <f>IF(직접데이타입력!$M237=2,IF(직접데이타입력!$E237="10",직접데이타입력!$K237," ")," ")</f>
        <v xml:space="preserve"> </v>
      </c>
      <c r="L232" s="103" t="str">
        <f>IF(직접데이타입력!$M237=2,IF(직접데이타입력!$E237="11",직접데이타입력!$K237," ")," ")</f>
        <v xml:space="preserve"> </v>
      </c>
      <c r="M232" s="103" t="str">
        <f>IF(직접데이타입력!$M237=2,IF(직접데이타입력!$E237="12",직접데이타입력!$K237," ")," ")</f>
        <v xml:space="preserve"> </v>
      </c>
      <c r="N232" s="103" t="str">
        <f>IF(직접데이타입력!$M237=2,IF(직접데이타입력!$E237="13",직접데이타입력!$K237," ")," ")</f>
        <v xml:space="preserve"> </v>
      </c>
      <c r="O232" s="103" t="str">
        <f>IF(직접데이타입력!$M237=2,IF(직접데이타입력!$E237="14",직접데이타입력!$K237," ")," ")</f>
        <v xml:space="preserve"> </v>
      </c>
      <c r="P232" s="103" t="str">
        <f>IF(직접데이타입력!$M237=2,IF(직접데이타입력!$E237="15",직접데이타입력!$K237," ")," ")</f>
        <v xml:space="preserve"> </v>
      </c>
      <c r="Q232" s="103" t="str">
        <f>IF(직접데이타입력!$M237=2,IF(직접데이타입력!$E237="16",직접데이타입력!$K237," ")," ")</f>
        <v xml:space="preserve"> </v>
      </c>
      <c r="R232" s="103" t="str">
        <f>IF(직접데이타입력!$M237=2,IF(직접데이타입력!$E237="17",직접데이타입력!$K237," ")," ")</f>
        <v xml:space="preserve"> </v>
      </c>
      <c r="S232" s="103" t="str">
        <f>IF(직접데이타입력!$M237=2,IF(직접데이타입력!$E237="18",직접데이타입력!$K237," ")," ")</f>
        <v xml:space="preserve"> </v>
      </c>
      <c r="T232" s="103" t="str">
        <f>IF(직접데이타입력!$M237=2,IF(직접데이타입력!$E237="19",직접데이타입력!$K237," ")," ")</f>
        <v xml:space="preserve"> </v>
      </c>
    </row>
    <row r="233" spans="1:20" ht="11.25" customHeight="1">
      <c r="A233" s="103">
        <f t="shared" si="3"/>
        <v>232</v>
      </c>
      <c r="B233" s="103" t="str">
        <f>IF(직접데이타입력!$M238=2,IF(직접데이타입력!$E238="1",직접데이타입력!$K238," ")," ")</f>
        <v xml:space="preserve"> </v>
      </c>
      <c r="C233" s="103" t="str">
        <f>IF(직접데이타입력!$M238=2,IF(직접데이타입력!$E238="2",직접데이타입력!$K238," ")," ")</f>
        <v xml:space="preserve"> </v>
      </c>
      <c r="D233" s="103" t="str">
        <f>IF(직접데이타입력!$M238=2,IF(직접데이타입력!$E238="3",직접데이타입력!$K238," ")," ")</f>
        <v xml:space="preserve"> </v>
      </c>
      <c r="E233" s="103" t="str">
        <f>IF(직접데이타입력!$M238=2,IF(직접데이타입력!$E238="4",직접데이타입력!$K238," ")," ")</f>
        <v xml:space="preserve"> </v>
      </c>
      <c r="F233" s="103" t="str">
        <f>IF(직접데이타입력!$M238=2,IF(직접데이타입력!$E238="5",직접데이타입력!$K238," ")," ")</f>
        <v xml:space="preserve"> </v>
      </c>
      <c r="G233" s="103" t="str">
        <f>IF(직접데이타입력!$M238=2,IF(직접데이타입력!$E238="6",직접데이타입력!$K238," ")," ")</f>
        <v xml:space="preserve"> </v>
      </c>
      <c r="H233" s="103" t="str">
        <f>IF(직접데이타입력!$M238=2,IF(직접데이타입력!$E238="7",직접데이타입력!$K238," ")," ")</f>
        <v xml:space="preserve"> </v>
      </c>
      <c r="I233" s="103" t="str">
        <f>IF(직접데이타입력!$M238=2,IF(직접데이타입력!$E238="8",직접데이타입력!$K238," ")," ")</f>
        <v xml:space="preserve"> </v>
      </c>
      <c r="J233" s="103" t="str">
        <f>IF(직접데이타입력!$M238=2,IF(직접데이타입력!$E238="9",직접데이타입력!$K238," ")," ")</f>
        <v xml:space="preserve"> </v>
      </c>
      <c r="K233" s="103" t="str">
        <f>IF(직접데이타입력!$M238=2,IF(직접데이타입력!$E238="10",직접데이타입력!$K238," ")," ")</f>
        <v xml:space="preserve"> </v>
      </c>
      <c r="L233" s="103" t="str">
        <f>IF(직접데이타입력!$M238=2,IF(직접데이타입력!$E238="11",직접데이타입력!$K238," ")," ")</f>
        <v xml:space="preserve"> </v>
      </c>
      <c r="M233" s="103" t="str">
        <f>IF(직접데이타입력!$M238=2,IF(직접데이타입력!$E238="12",직접데이타입력!$K238," ")," ")</f>
        <v xml:space="preserve"> </v>
      </c>
      <c r="N233" s="103" t="str">
        <f>IF(직접데이타입력!$M238=2,IF(직접데이타입력!$E238="13",직접데이타입력!$K238," ")," ")</f>
        <v xml:space="preserve"> </v>
      </c>
      <c r="O233" s="103" t="str">
        <f>IF(직접데이타입력!$M238=2,IF(직접데이타입력!$E238="14",직접데이타입력!$K238," ")," ")</f>
        <v xml:space="preserve"> </v>
      </c>
      <c r="P233" s="103" t="str">
        <f>IF(직접데이타입력!$M238=2,IF(직접데이타입력!$E238="15",직접데이타입력!$K238," ")," ")</f>
        <v xml:space="preserve"> </v>
      </c>
      <c r="Q233" s="103" t="str">
        <f>IF(직접데이타입력!$M238=2,IF(직접데이타입력!$E238="16",직접데이타입력!$K238," ")," ")</f>
        <v xml:space="preserve"> </v>
      </c>
      <c r="R233" s="103" t="str">
        <f>IF(직접데이타입력!$M238=2,IF(직접데이타입력!$E238="17",직접데이타입력!$K238," ")," ")</f>
        <v xml:space="preserve"> </v>
      </c>
      <c r="S233" s="103" t="str">
        <f>IF(직접데이타입력!$M238=2,IF(직접데이타입력!$E238="18",직접데이타입력!$K238," ")," ")</f>
        <v xml:space="preserve"> </v>
      </c>
      <c r="T233" s="103" t="str">
        <f>IF(직접데이타입력!$M238=2,IF(직접데이타입력!$E238="19",직접데이타입력!$K238," ")," ")</f>
        <v xml:space="preserve"> </v>
      </c>
    </row>
    <row r="234" spans="1:20" ht="11.25" customHeight="1">
      <c r="A234" s="103">
        <f t="shared" si="3"/>
        <v>233</v>
      </c>
      <c r="B234" s="103" t="str">
        <f>IF(직접데이타입력!$M239=2,IF(직접데이타입력!$E239="1",직접데이타입력!$K239," ")," ")</f>
        <v xml:space="preserve"> </v>
      </c>
      <c r="C234" s="103" t="str">
        <f>IF(직접데이타입력!$M239=2,IF(직접데이타입력!$E239="2",직접데이타입력!$K239," ")," ")</f>
        <v xml:space="preserve"> </v>
      </c>
      <c r="D234" s="103" t="str">
        <f>IF(직접데이타입력!$M239=2,IF(직접데이타입력!$E239="3",직접데이타입력!$K239," ")," ")</f>
        <v xml:space="preserve"> </v>
      </c>
      <c r="E234" s="103" t="str">
        <f>IF(직접데이타입력!$M239=2,IF(직접데이타입력!$E239="4",직접데이타입력!$K239," ")," ")</f>
        <v xml:space="preserve"> </v>
      </c>
      <c r="F234" s="103" t="str">
        <f>IF(직접데이타입력!$M239=2,IF(직접데이타입력!$E239="5",직접데이타입력!$K239," ")," ")</f>
        <v xml:space="preserve"> </v>
      </c>
      <c r="G234" s="103" t="str">
        <f>IF(직접데이타입력!$M239=2,IF(직접데이타입력!$E239="6",직접데이타입력!$K239," ")," ")</f>
        <v xml:space="preserve"> </v>
      </c>
      <c r="H234" s="103" t="str">
        <f>IF(직접데이타입력!$M239=2,IF(직접데이타입력!$E239="7",직접데이타입력!$K239," ")," ")</f>
        <v xml:space="preserve"> </v>
      </c>
      <c r="I234" s="103" t="str">
        <f>IF(직접데이타입력!$M239=2,IF(직접데이타입력!$E239="8",직접데이타입력!$K239," ")," ")</f>
        <v xml:space="preserve"> </v>
      </c>
      <c r="J234" s="103" t="str">
        <f>IF(직접데이타입력!$M239=2,IF(직접데이타입력!$E239="9",직접데이타입력!$K239," ")," ")</f>
        <v xml:space="preserve"> </v>
      </c>
      <c r="K234" s="103" t="str">
        <f>IF(직접데이타입력!$M239=2,IF(직접데이타입력!$E239="10",직접데이타입력!$K239," ")," ")</f>
        <v xml:space="preserve"> </v>
      </c>
      <c r="L234" s="103" t="str">
        <f>IF(직접데이타입력!$M239=2,IF(직접데이타입력!$E239="11",직접데이타입력!$K239," ")," ")</f>
        <v xml:space="preserve"> </v>
      </c>
      <c r="M234" s="103" t="str">
        <f>IF(직접데이타입력!$M239=2,IF(직접데이타입력!$E239="12",직접데이타입력!$K239," ")," ")</f>
        <v xml:space="preserve"> </v>
      </c>
      <c r="N234" s="103" t="str">
        <f>IF(직접데이타입력!$M239=2,IF(직접데이타입력!$E239="13",직접데이타입력!$K239," ")," ")</f>
        <v xml:space="preserve"> </v>
      </c>
      <c r="O234" s="103" t="str">
        <f>IF(직접데이타입력!$M239=2,IF(직접데이타입력!$E239="14",직접데이타입력!$K239," ")," ")</f>
        <v xml:space="preserve"> </v>
      </c>
      <c r="P234" s="103" t="str">
        <f>IF(직접데이타입력!$M239=2,IF(직접데이타입력!$E239="15",직접데이타입력!$K239," ")," ")</f>
        <v xml:space="preserve"> </v>
      </c>
      <c r="Q234" s="103" t="str">
        <f>IF(직접데이타입력!$M239=2,IF(직접데이타입력!$E239="16",직접데이타입력!$K239," ")," ")</f>
        <v xml:space="preserve"> </v>
      </c>
      <c r="R234" s="103" t="str">
        <f>IF(직접데이타입력!$M239=2,IF(직접데이타입력!$E239="17",직접데이타입력!$K239," ")," ")</f>
        <v xml:space="preserve"> </v>
      </c>
      <c r="S234" s="103" t="str">
        <f>IF(직접데이타입력!$M239=2,IF(직접데이타입력!$E239="18",직접데이타입력!$K239," ")," ")</f>
        <v xml:space="preserve"> </v>
      </c>
      <c r="T234" s="103" t="str">
        <f>IF(직접데이타입력!$M239=2,IF(직접데이타입력!$E239="19",직접데이타입력!$K239," ")," ")</f>
        <v xml:space="preserve"> </v>
      </c>
    </row>
    <row r="235" spans="1:20" ht="11.25" customHeight="1">
      <c r="A235" s="103">
        <f t="shared" si="3"/>
        <v>234</v>
      </c>
      <c r="B235" s="103" t="str">
        <f>IF(직접데이타입력!$M240=2,IF(직접데이타입력!$E240="1",직접데이타입력!$K240," ")," ")</f>
        <v xml:space="preserve"> </v>
      </c>
      <c r="C235" s="103" t="str">
        <f>IF(직접데이타입력!$M240=2,IF(직접데이타입력!$E240="2",직접데이타입력!$K240," ")," ")</f>
        <v xml:space="preserve"> </v>
      </c>
      <c r="D235" s="103" t="str">
        <f>IF(직접데이타입력!$M240=2,IF(직접데이타입력!$E240="3",직접데이타입력!$K240," ")," ")</f>
        <v xml:space="preserve"> </v>
      </c>
      <c r="E235" s="103" t="str">
        <f>IF(직접데이타입력!$M240=2,IF(직접데이타입력!$E240="4",직접데이타입력!$K240," ")," ")</f>
        <v xml:space="preserve"> </v>
      </c>
      <c r="F235" s="103" t="str">
        <f>IF(직접데이타입력!$M240=2,IF(직접데이타입력!$E240="5",직접데이타입력!$K240," ")," ")</f>
        <v xml:space="preserve"> </v>
      </c>
      <c r="G235" s="103" t="str">
        <f>IF(직접데이타입력!$M240=2,IF(직접데이타입력!$E240="6",직접데이타입력!$K240," ")," ")</f>
        <v xml:space="preserve"> </v>
      </c>
      <c r="H235" s="103" t="str">
        <f>IF(직접데이타입력!$M240=2,IF(직접데이타입력!$E240="7",직접데이타입력!$K240," ")," ")</f>
        <v xml:space="preserve"> </v>
      </c>
      <c r="I235" s="103" t="str">
        <f>IF(직접데이타입력!$M240=2,IF(직접데이타입력!$E240="8",직접데이타입력!$K240," ")," ")</f>
        <v xml:space="preserve"> </v>
      </c>
      <c r="J235" s="103" t="str">
        <f>IF(직접데이타입력!$M240=2,IF(직접데이타입력!$E240="9",직접데이타입력!$K240," ")," ")</f>
        <v xml:space="preserve"> </v>
      </c>
      <c r="K235" s="103" t="str">
        <f>IF(직접데이타입력!$M240=2,IF(직접데이타입력!$E240="10",직접데이타입력!$K240," ")," ")</f>
        <v xml:space="preserve"> </v>
      </c>
      <c r="L235" s="103" t="str">
        <f>IF(직접데이타입력!$M240=2,IF(직접데이타입력!$E240="11",직접데이타입력!$K240," ")," ")</f>
        <v xml:space="preserve"> </v>
      </c>
      <c r="M235" s="103" t="str">
        <f>IF(직접데이타입력!$M240=2,IF(직접데이타입력!$E240="12",직접데이타입력!$K240," ")," ")</f>
        <v xml:space="preserve"> </v>
      </c>
      <c r="N235" s="103" t="str">
        <f>IF(직접데이타입력!$M240=2,IF(직접데이타입력!$E240="13",직접데이타입력!$K240," ")," ")</f>
        <v xml:space="preserve"> </v>
      </c>
      <c r="O235" s="103" t="str">
        <f>IF(직접데이타입력!$M240=2,IF(직접데이타입력!$E240="14",직접데이타입력!$K240," ")," ")</f>
        <v xml:space="preserve"> </v>
      </c>
      <c r="P235" s="103" t="str">
        <f>IF(직접데이타입력!$M240=2,IF(직접데이타입력!$E240="15",직접데이타입력!$K240," ")," ")</f>
        <v xml:space="preserve"> </v>
      </c>
      <c r="Q235" s="103" t="str">
        <f>IF(직접데이타입력!$M240=2,IF(직접데이타입력!$E240="16",직접데이타입력!$K240," ")," ")</f>
        <v xml:space="preserve"> </v>
      </c>
      <c r="R235" s="103" t="str">
        <f>IF(직접데이타입력!$M240=2,IF(직접데이타입력!$E240="17",직접데이타입력!$K240," ")," ")</f>
        <v xml:space="preserve"> </v>
      </c>
      <c r="S235" s="103" t="str">
        <f>IF(직접데이타입력!$M240=2,IF(직접데이타입력!$E240="18",직접데이타입력!$K240," ")," ")</f>
        <v xml:space="preserve"> </v>
      </c>
      <c r="T235" s="103" t="str">
        <f>IF(직접데이타입력!$M240=2,IF(직접데이타입력!$E240="19",직접데이타입력!$K240," ")," ")</f>
        <v xml:space="preserve"> </v>
      </c>
    </row>
    <row r="236" spans="1:20" ht="11.25" customHeight="1">
      <c r="A236" s="103">
        <f t="shared" si="3"/>
        <v>235</v>
      </c>
      <c r="B236" s="103" t="str">
        <f>IF(직접데이타입력!$M241=2,IF(직접데이타입력!$E241="1",직접데이타입력!$K241," ")," ")</f>
        <v xml:space="preserve"> </v>
      </c>
      <c r="C236" s="103" t="str">
        <f>IF(직접데이타입력!$M241=2,IF(직접데이타입력!$E241="2",직접데이타입력!$K241," ")," ")</f>
        <v xml:space="preserve"> </v>
      </c>
      <c r="D236" s="103" t="str">
        <f>IF(직접데이타입력!$M241=2,IF(직접데이타입력!$E241="3",직접데이타입력!$K241," ")," ")</f>
        <v xml:space="preserve"> </v>
      </c>
      <c r="E236" s="103" t="str">
        <f>IF(직접데이타입력!$M241=2,IF(직접데이타입력!$E241="4",직접데이타입력!$K241," ")," ")</f>
        <v xml:space="preserve"> </v>
      </c>
      <c r="F236" s="103" t="str">
        <f>IF(직접데이타입력!$M241=2,IF(직접데이타입력!$E241="5",직접데이타입력!$K241," ")," ")</f>
        <v xml:space="preserve"> </v>
      </c>
      <c r="G236" s="103" t="str">
        <f>IF(직접데이타입력!$M241=2,IF(직접데이타입력!$E241="6",직접데이타입력!$K241," ")," ")</f>
        <v xml:space="preserve"> </v>
      </c>
      <c r="H236" s="103" t="str">
        <f>IF(직접데이타입력!$M241=2,IF(직접데이타입력!$E241="7",직접데이타입력!$K241," ")," ")</f>
        <v xml:space="preserve"> </v>
      </c>
      <c r="I236" s="103" t="str">
        <f>IF(직접데이타입력!$M241=2,IF(직접데이타입력!$E241="8",직접데이타입력!$K241," ")," ")</f>
        <v xml:space="preserve"> </v>
      </c>
      <c r="J236" s="103" t="str">
        <f>IF(직접데이타입력!$M241=2,IF(직접데이타입력!$E241="9",직접데이타입력!$K241," ")," ")</f>
        <v xml:space="preserve"> </v>
      </c>
      <c r="K236" s="103" t="str">
        <f>IF(직접데이타입력!$M241=2,IF(직접데이타입력!$E241="10",직접데이타입력!$K241," ")," ")</f>
        <v xml:space="preserve"> </v>
      </c>
      <c r="L236" s="103" t="str">
        <f>IF(직접데이타입력!$M241=2,IF(직접데이타입력!$E241="11",직접데이타입력!$K241," ")," ")</f>
        <v xml:space="preserve"> </v>
      </c>
      <c r="M236" s="103" t="str">
        <f>IF(직접데이타입력!$M241=2,IF(직접데이타입력!$E241="12",직접데이타입력!$K241," ")," ")</f>
        <v xml:space="preserve"> </v>
      </c>
      <c r="N236" s="103" t="str">
        <f>IF(직접데이타입력!$M241=2,IF(직접데이타입력!$E241="13",직접데이타입력!$K241," ")," ")</f>
        <v xml:space="preserve"> </v>
      </c>
      <c r="O236" s="103" t="str">
        <f>IF(직접데이타입력!$M241=2,IF(직접데이타입력!$E241="14",직접데이타입력!$K241," ")," ")</f>
        <v xml:space="preserve"> </v>
      </c>
      <c r="P236" s="103" t="str">
        <f>IF(직접데이타입력!$M241=2,IF(직접데이타입력!$E241="15",직접데이타입력!$K241," ")," ")</f>
        <v xml:space="preserve"> </v>
      </c>
      <c r="Q236" s="103" t="str">
        <f>IF(직접데이타입력!$M241=2,IF(직접데이타입력!$E241="16",직접데이타입력!$K241," ")," ")</f>
        <v xml:space="preserve"> </v>
      </c>
      <c r="R236" s="103" t="str">
        <f>IF(직접데이타입력!$M241=2,IF(직접데이타입력!$E241="17",직접데이타입력!$K241," ")," ")</f>
        <v xml:space="preserve"> </v>
      </c>
      <c r="S236" s="103" t="str">
        <f>IF(직접데이타입력!$M241=2,IF(직접데이타입력!$E241="18",직접데이타입력!$K241," ")," ")</f>
        <v xml:space="preserve"> </v>
      </c>
      <c r="T236" s="103" t="str">
        <f>IF(직접데이타입력!$M241=2,IF(직접데이타입력!$E241="19",직접데이타입력!$K241," ")," ")</f>
        <v xml:space="preserve"> </v>
      </c>
    </row>
    <row r="237" spans="1:20" ht="11.25" customHeight="1">
      <c r="A237" s="103">
        <f t="shared" si="3"/>
        <v>236</v>
      </c>
      <c r="B237" s="103" t="str">
        <f>IF(직접데이타입력!$M242=2,IF(직접데이타입력!$E242="1",직접데이타입력!$K242," ")," ")</f>
        <v xml:space="preserve"> </v>
      </c>
      <c r="C237" s="103" t="str">
        <f>IF(직접데이타입력!$M242=2,IF(직접데이타입력!$E242="2",직접데이타입력!$K242," ")," ")</f>
        <v xml:space="preserve"> </v>
      </c>
      <c r="D237" s="103" t="str">
        <f>IF(직접데이타입력!$M242=2,IF(직접데이타입력!$E242="3",직접데이타입력!$K242," ")," ")</f>
        <v xml:space="preserve"> </v>
      </c>
      <c r="E237" s="103" t="str">
        <f>IF(직접데이타입력!$M242=2,IF(직접데이타입력!$E242="4",직접데이타입력!$K242," ")," ")</f>
        <v xml:space="preserve"> </v>
      </c>
      <c r="F237" s="103" t="str">
        <f>IF(직접데이타입력!$M242=2,IF(직접데이타입력!$E242="5",직접데이타입력!$K242," ")," ")</f>
        <v xml:space="preserve"> </v>
      </c>
      <c r="G237" s="103" t="str">
        <f>IF(직접데이타입력!$M242=2,IF(직접데이타입력!$E242="6",직접데이타입력!$K242," ")," ")</f>
        <v xml:space="preserve"> </v>
      </c>
      <c r="H237" s="103" t="str">
        <f>IF(직접데이타입력!$M242=2,IF(직접데이타입력!$E242="7",직접데이타입력!$K242," ")," ")</f>
        <v xml:space="preserve"> </v>
      </c>
      <c r="I237" s="103" t="str">
        <f>IF(직접데이타입력!$M242=2,IF(직접데이타입력!$E242="8",직접데이타입력!$K242," ")," ")</f>
        <v xml:space="preserve"> </v>
      </c>
      <c r="J237" s="103" t="str">
        <f>IF(직접데이타입력!$M242=2,IF(직접데이타입력!$E242="9",직접데이타입력!$K242," ")," ")</f>
        <v xml:space="preserve"> </v>
      </c>
      <c r="K237" s="103" t="str">
        <f>IF(직접데이타입력!$M242=2,IF(직접데이타입력!$E242="10",직접데이타입력!$K242," ")," ")</f>
        <v xml:space="preserve"> </v>
      </c>
      <c r="L237" s="103" t="str">
        <f>IF(직접데이타입력!$M242=2,IF(직접데이타입력!$E242="11",직접데이타입력!$K242," ")," ")</f>
        <v xml:space="preserve"> </v>
      </c>
      <c r="M237" s="103" t="str">
        <f>IF(직접데이타입력!$M242=2,IF(직접데이타입력!$E242="12",직접데이타입력!$K242," ")," ")</f>
        <v xml:space="preserve"> </v>
      </c>
      <c r="N237" s="103" t="str">
        <f>IF(직접데이타입력!$M242=2,IF(직접데이타입력!$E242="13",직접데이타입력!$K242," ")," ")</f>
        <v xml:space="preserve"> </v>
      </c>
      <c r="O237" s="103" t="str">
        <f>IF(직접데이타입력!$M242=2,IF(직접데이타입력!$E242="14",직접데이타입력!$K242," ")," ")</f>
        <v xml:space="preserve"> </v>
      </c>
      <c r="P237" s="103" t="str">
        <f>IF(직접데이타입력!$M242=2,IF(직접데이타입력!$E242="15",직접데이타입력!$K242," ")," ")</f>
        <v xml:space="preserve"> </v>
      </c>
      <c r="Q237" s="103" t="str">
        <f>IF(직접데이타입력!$M242=2,IF(직접데이타입력!$E242="16",직접데이타입력!$K242," ")," ")</f>
        <v xml:space="preserve"> </v>
      </c>
      <c r="R237" s="103" t="str">
        <f>IF(직접데이타입력!$M242=2,IF(직접데이타입력!$E242="17",직접데이타입력!$K242," ")," ")</f>
        <v xml:space="preserve"> </v>
      </c>
      <c r="S237" s="103" t="str">
        <f>IF(직접데이타입력!$M242=2,IF(직접데이타입력!$E242="18",직접데이타입력!$K242," ")," ")</f>
        <v xml:space="preserve"> </v>
      </c>
      <c r="T237" s="103" t="str">
        <f>IF(직접데이타입력!$M242=2,IF(직접데이타입력!$E242="19",직접데이타입력!$K242," ")," ")</f>
        <v xml:space="preserve"> </v>
      </c>
    </row>
    <row r="238" spans="1:20" ht="11.25" customHeight="1">
      <c r="A238" s="103">
        <f t="shared" si="3"/>
        <v>237</v>
      </c>
      <c r="B238" s="103" t="str">
        <f>IF(직접데이타입력!$M243=2,IF(직접데이타입력!$E243="1",직접데이타입력!$K243," ")," ")</f>
        <v xml:space="preserve"> </v>
      </c>
      <c r="C238" s="103" t="str">
        <f>IF(직접데이타입력!$M243=2,IF(직접데이타입력!$E243="2",직접데이타입력!$K243," ")," ")</f>
        <v xml:space="preserve"> </v>
      </c>
      <c r="D238" s="103" t="str">
        <f>IF(직접데이타입력!$M243=2,IF(직접데이타입력!$E243="3",직접데이타입력!$K243," ")," ")</f>
        <v xml:space="preserve"> </v>
      </c>
      <c r="E238" s="103" t="str">
        <f>IF(직접데이타입력!$M243=2,IF(직접데이타입력!$E243="4",직접데이타입력!$K243," ")," ")</f>
        <v xml:space="preserve"> </v>
      </c>
      <c r="F238" s="103" t="str">
        <f>IF(직접데이타입력!$M243=2,IF(직접데이타입력!$E243="5",직접데이타입력!$K243," ")," ")</f>
        <v xml:space="preserve"> </v>
      </c>
      <c r="G238" s="103" t="str">
        <f>IF(직접데이타입력!$M243=2,IF(직접데이타입력!$E243="6",직접데이타입력!$K243," ")," ")</f>
        <v xml:space="preserve"> </v>
      </c>
      <c r="H238" s="103" t="str">
        <f>IF(직접데이타입력!$M243=2,IF(직접데이타입력!$E243="7",직접데이타입력!$K243," ")," ")</f>
        <v xml:space="preserve"> </v>
      </c>
      <c r="I238" s="103" t="str">
        <f>IF(직접데이타입력!$M243=2,IF(직접데이타입력!$E243="8",직접데이타입력!$K243," ")," ")</f>
        <v xml:space="preserve"> </v>
      </c>
      <c r="J238" s="103" t="str">
        <f>IF(직접데이타입력!$M243=2,IF(직접데이타입력!$E243="9",직접데이타입력!$K243," ")," ")</f>
        <v xml:space="preserve"> </v>
      </c>
      <c r="K238" s="103" t="str">
        <f>IF(직접데이타입력!$M243=2,IF(직접데이타입력!$E243="10",직접데이타입력!$K243," ")," ")</f>
        <v xml:space="preserve"> </v>
      </c>
      <c r="L238" s="103" t="str">
        <f>IF(직접데이타입력!$M243=2,IF(직접데이타입력!$E243="11",직접데이타입력!$K243," ")," ")</f>
        <v xml:space="preserve"> </v>
      </c>
      <c r="M238" s="103" t="str">
        <f>IF(직접데이타입력!$M243=2,IF(직접데이타입력!$E243="12",직접데이타입력!$K243," ")," ")</f>
        <v xml:space="preserve"> </v>
      </c>
      <c r="N238" s="103" t="str">
        <f>IF(직접데이타입력!$M243=2,IF(직접데이타입력!$E243="13",직접데이타입력!$K243," ")," ")</f>
        <v xml:space="preserve"> </v>
      </c>
      <c r="O238" s="103" t="str">
        <f>IF(직접데이타입력!$M243=2,IF(직접데이타입력!$E243="14",직접데이타입력!$K243," ")," ")</f>
        <v xml:space="preserve"> </v>
      </c>
      <c r="P238" s="103" t="str">
        <f>IF(직접데이타입력!$M243=2,IF(직접데이타입력!$E243="15",직접데이타입력!$K243," ")," ")</f>
        <v xml:space="preserve"> </v>
      </c>
      <c r="Q238" s="103" t="str">
        <f>IF(직접데이타입력!$M243=2,IF(직접데이타입력!$E243="16",직접데이타입력!$K243," ")," ")</f>
        <v xml:space="preserve"> </v>
      </c>
      <c r="R238" s="103" t="str">
        <f>IF(직접데이타입력!$M243=2,IF(직접데이타입력!$E243="17",직접데이타입력!$K243," ")," ")</f>
        <v xml:space="preserve"> </v>
      </c>
      <c r="S238" s="103" t="str">
        <f>IF(직접데이타입력!$M243=2,IF(직접데이타입력!$E243="18",직접데이타입력!$K243," ")," ")</f>
        <v xml:space="preserve"> </v>
      </c>
      <c r="T238" s="103" t="str">
        <f>IF(직접데이타입력!$M243=2,IF(직접데이타입력!$E243="19",직접데이타입력!$K243," ")," ")</f>
        <v xml:space="preserve"> </v>
      </c>
    </row>
    <row r="239" spans="1:20" ht="11.25" customHeight="1">
      <c r="A239" s="103">
        <f t="shared" si="3"/>
        <v>238</v>
      </c>
      <c r="B239" s="103" t="str">
        <f>IF(직접데이타입력!$M244=2,IF(직접데이타입력!$E244="1",직접데이타입력!$K244," ")," ")</f>
        <v xml:space="preserve"> </v>
      </c>
      <c r="C239" s="103" t="str">
        <f>IF(직접데이타입력!$M244=2,IF(직접데이타입력!$E244="2",직접데이타입력!$K244," ")," ")</f>
        <v xml:space="preserve"> </v>
      </c>
      <c r="D239" s="103" t="str">
        <f>IF(직접데이타입력!$M244=2,IF(직접데이타입력!$E244="3",직접데이타입력!$K244," ")," ")</f>
        <v xml:space="preserve"> </v>
      </c>
      <c r="E239" s="103" t="str">
        <f>IF(직접데이타입력!$M244=2,IF(직접데이타입력!$E244="4",직접데이타입력!$K244," ")," ")</f>
        <v xml:space="preserve"> </v>
      </c>
      <c r="F239" s="103" t="str">
        <f>IF(직접데이타입력!$M244=2,IF(직접데이타입력!$E244="5",직접데이타입력!$K244," ")," ")</f>
        <v xml:space="preserve"> </v>
      </c>
      <c r="G239" s="103" t="str">
        <f>IF(직접데이타입력!$M244=2,IF(직접데이타입력!$E244="6",직접데이타입력!$K244," ")," ")</f>
        <v xml:space="preserve"> </v>
      </c>
      <c r="H239" s="103" t="str">
        <f>IF(직접데이타입력!$M244=2,IF(직접데이타입력!$E244="7",직접데이타입력!$K244," ")," ")</f>
        <v xml:space="preserve"> </v>
      </c>
      <c r="I239" s="103" t="str">
        <f>IF(직접데이타입력!$M244=2,IF(직접데이타입력!$E244="8",직접데이타입력!$K244," ")," ")</f>
        <v xml:space="preserve"> </v>
      </c>
      <c r="J239" s="103" t="str">
        <f>IF(직접데이타입력!$M244=2,IF(직접데이타입력!$E244="9",직접데이타입력!$K244," ")," ")</f>
        <v xml:space="preserve"> </v>
      </c>
      <c r="K239" s="103" t="str">
        <f>IF(직접데이타입력!$M244=2,IF(직접데이타입력!$E244="10",직접데이타입력!$K244," ")," ")</f>
        <v xml:space="preserve"> </v>
      </c>
      <c r="L239" s="103" t="str">
        <f>IF(직접데이타입력!$M244=2,IF(직접데이타입력!$E244="11",직접데이타입력!$K244," ")," ")</f>
        <v xml:space="preserve"> </v>
      </c>
      <c r="M239" s="103" t="str">
        <f>IF(직접데이타입력!$M244=2,IF(직접데이타입력!$E244="12",직접데이타입력!$K244," ")," ")</f>
        <v xml:space="preserve"> </v>
      </c>
      <c r="N239" s="103" t="str">
        <f>IF(직접데이타입력!$M244=2,IF(직접데이타입력!$E244="13",직접데이타입력!$K244," ")," ")</f>
        <v xml:space="preserve"> </v>
      </c>
      <c r="O239" s="103" t="str">
        <f>IF(직접데이타입력!$M244=2,IF(직접데이타입력!$E244="14",직접데이타입력!$K244," ")," ")</f>
        <v xml:space="preserve"> </v>
      </c>
      <c r="P239" s="103" t="str">
        <f>IF(직접데이타입력!$M244=2,IF(직접데이타입력!$E244="15",직접데이타입력!$K244," ")," ")</f>
        <v xml:space="preserve"> </v>
      </c>
      <c r="Q239" s="103" t="str">
        <f>IF(직접데이타입력!$M244=2,IF(직접데이타입력!$E244="16",직접데이타입력!$K244," ")," ")</f>
        <v xml:space="preserve"> </v>
      </c>
      <c r="R239" s="103" t="str">
        <f>IF(직접데이타입력!$M244=2,IF(직접데이타입력!$E244="17",직접데이타입력!$K244," ")," ")</f>
        <v xml:space="preserve"> </v>
      </c>
      <c r="S239" s="103" t="str">
        <f>IF(직접데이타입력!$M244=2,IF(직접데이타입력!$E244="18",직접데이타입력!$K244," ")," ")</f>
        <v xml:space="preserve"> </v>
      </c>
      <c r="T239" s="103" t="str">
        <f>IF(직접데이타입력!$M244=2,IF(직접데이타입력!$E244="19",직접데이타입력!$K244," ")," ")</f>
        <v xml:space="preserve"> </v>
      </c>
    </row>
    <row r="240" spans="1:20" ht="11.25" customHeight="1">
      <c r="A240" s="103">
        <f t="shared" si="3"/>
        <v>239</v>
      </c>
      <c r="B240" s="103" t="str">
        <f>IF(직접데이타입력!$M245=2,IF(직접데이타입력!$E245="1",직접데이타입력!$K245," ")," ")</f>
        <v xml:space="preserve"> </v>
      </c>
      <c r="C240" s="103" t="str">
        <f>IF(직접데이타입력!$M245=2,IF(직접데이타입력!$E245="2",직접데이타입력!$K245," ")," ")</f>
        <v xml:space="preserve"> </v>
      </c>
      <c r="D240" s="103" t="str">
        <f>IF(직접데이타입력!$M245=2,IF(직접데이타입력!$E245="3",직접데이타입력!$K245," ")," ")</f>
        <v xml:space="preserve"> </v>
      </c>
      <c r="E240" s="103" t="str">
        <f>IF(직접데이타입력!$M245=2,IF(직접데이타입력!$E245="4",직접데이타입력!$K245," ")," ")</f>
        <v xml:space="preserve"> </v>
      </c>
      <c r="F240" s="103" t="str">
        <f>IF(직접데이타입력!$M245=2,IF(직접데이타입력!$E245="5",직접데이타입력!$K245," ")," ")</f>
        <v xml:space="preserve"> </v>
      </c>
      <c r="G240" s="103" t="str">
        <f>IF(직접데이타입력!$M245=2,IF(직접데이타입력!$E245="6",직접데이타입력!$K245," ")," ")</f>
        <v xml:space="preserve"> </v>
      </c>
      <c r="H240" s="103" t="str">
        <f>IF(직접데이타입력!$M245=2,IF(직접데이타입력!$E245="7",직접데이타입력!$K245," ")," ")</f>
        <v xml:space="preserve"> </v>
      </c>
      <c r="I240" s="103" t="str">
        <f>IF(직접데이타입력!$M245=2,IF(직접데이타입력!$E245="8",직접데이타입력!$K245," ")," ")</f>
        <v xml:space="preserve"> </v>
      </c>
      <c r="J240" s="103" t="str">
        <f>IF(직접데이타입력!$M245=2,IF(직접데이타입력!$E245="9",직접데이타입력!$K245," ")," ")</f>
        <v xml:space="preserve"> </v>
      </c>
      <c r="K240" s="103" t="str">
        <f>IF(직접데이타입력!$M245=2,IF(직접데이타입력!$E245="10",직접데이타입력!$K245," ")," ")</f>
        <v xml:space="preserve"> </v>
      </c>
      <c r="L240" s="103" t="str">
        <f>IF(직접데이타입력!$M245=2,IF(직접데이타입력!$E245="11",직접데이타입력!$K245," ")," ")</f>
        <v xml:space="preserve"> </v>
      </c>
      <c r="M240" s="103" t="str">
        <f>IF(직접데이타입력!$M245=2,IF(직접데이타입력!$E245="12",직접데이타입력!$K245," ")," ")</f>
        <v xml:space="preserve"> </v>
      </c>
      <c r="N240" s="103" t="str">
        <f>IF(직접데이타입력!$M245=2,IF(직접데이타입력!$E245="13",직접데이타입력!$K245," ")," ")</f>
        <v xml:space="preserve"> </v>
      </c>
      <c r="O240" s="103" t="str">
        <f>IF(직접데이타입력!$M245=2,IF(직접데이타입력!$E245="14",직접데이타입력!$K245," ")," ")</f>
        <v xml:space="preserve"> </v>
      </c>
      <c r="P240" s="103" t="str">
        <f>IF(직접데이타입력!$M245=2,IF(직접데이타입력!$E245="15",직접데이타입력!$K245," ")," ")</f>
        <v xml:space="preserve"> </v>
      </c>
      <c r="Q240" s="103" t="str">
        <f>IF(직접데이타입력!$M245=2,IF(직접데이타입력!$E245="16",직접데이타입력!$K245," ")," ")</f>
        <v xml:space="preserve"> </v>
      </c>
      <c r="R240" s="103" t="str">
        <f>IF(직접데이타입력!$M245=2,IF(직접데이타입력!$E245="17",직접데이타입력!$K245," ")," ")</f>
        <v xml:space="preserve"> </v>
      </c>
      <c r="S240" s="103" t="str">
        <f>IF(직접데이타입력!$M245=2,IF(직접데이타입력!$E245="18",직접데이타입력!$K245," ")," ")</f>
        <v xml:space="preserve"> </v>
      </c>
      <c r="T240" s="103" t="str">
        <f>IF(직접데이타입력!$M245=2,IF(직접데이타입력!$E245="19",직접데이타입력!$K245," ")," ")</f>
        <v xml:space="preserve"> </v>
      </c>
    </row>
    <row r="241" spans="1:20" ht="11.25" customHeight="1">
      <c r="A241" s="103">
        <f t="shared" si="3"/>
        <v>240</v>
      </c>
      <c r="B241" s="103" t="str">
        <f>IF(직접데이타입력!$M246=2,IF(직접데이타입력!$E246="1",직접데이타입력!$K246," ")," ")</f>
        <v xml:space="preserve"> </v>
      </c>
      <c r="C241" s="103" t="str">
        <f>IF(직접데이타입력!$M246=2,IF(직접데이타입력!$E246="2",직접데이타입력!$K246," ")," ")</f>
        <v xml:space="preserve"> </v>
      </c>
      <c r="D241" s="103" t="str">
        <f>IF(직접데이타입력!$M246=2,IF(직접데이타입력!$E246="3",직접데이타입력!$K246," ")," ")</f>
        <v xml:space="preserve"> </v>
      </c>
      <c r="E241" s="103" t="str">
        <f>IF(직접데이타입력!$M246=2,IF(직접데이타입력!$E246="4",직접데이타입력!$K246," ")," ")</f>
        <v xml:space="preserve"> </v>
      </c>
      <c r="F241" s="103" t="str">
        <f>IF(직접데이타입력!$M246=2,IF(직접데이타입력!$E246="5",직접데이타입력!$K246," ")," ")</f>
        <v xml:space="preserve"> </v>
      </c>
      <c r="G241" s="103" t="str">
        <f>IF(직접데이타입력!$M246=2,IF(직접데이타입력!$E246="6",직접데이타입력!$K246," ")," ")</f>
        <v xml:space="preserve"> </v>
      </c>
      <c r="H241" s="103" t="str">
        <f>IF(직접데이타입력!$M246=2,IF(직접데이타입력!$E246="7",직접데이타입력!$K246," ")," ")</f>
        <v xml:space="preserve"> </v>
      </c>
      <c r="I241" s="103" t="str">
        <f>IF(직접데이타입력!$M246=2,IF(직접데이타입력!$E246="8",직접데이타입력!$K246," ")," ")</f>
        <v xml:space="preserve"> </v>
      </c>
      <c r="J241" s="103" t="str">
        <f>IF(직접데이타입력!$M246=2,IF(직접데이타입력!$E246="9",직접데이타입력!$K246," ")," ")</f>
        <v xml:space="preserve"> </v>
      </c>
      <c r="K241" s="103" t="str">
        <f>IF(직접데이타입력!$M246=2,IF(직접데이타입력!$E246="10",직접데이타입력!$K246," ")," ")</f>
        <v xml:space="preserve"> </v>
      </c>
      <c r="L241" s="103" t="str">
        <f>IF(직접데이타입력!$M246=2,IF(직접데이타입력!$E246="11",직접데이타입력!$K246," ")," ")</f>
        <v xml:space="preserve"> </v>
      </c>
      <c r="M241" s="103" t="str">
        <f>IF(직접데이타입력!$M246=2,IF(직접데이타입력!$E246="12",직접데이타입력!$K246," ")," ")</f>
        <v xml:space="preserve"> </v>
      </c>
      <c r="N241" s="103" t="str">
        <f>IF(직접데이타입력!$M246=2,IF(직접데이타입력!$E246="13",직접데이타입력!$K246," ")," ")</f>
        <v xml:space="preserve"> </v>
      </c>
      <c r="O241" s="103" t="str">
        <f>IF(직접데이타입력!$M246=2,IF(직접데이타입력!$E246="14",직접데이타입력!$K246," ")," ")</f>
        <v xml:space="preserve"> </v>
      </c>
      <c r="P241" s="103" t="str">
        <f>IF(직접데이타입력!$M246=2,IF(직접데이타입력!$E246="15",직접데이타입력!$K246," ")," ")</f>
        <v xml:space="preserve"> </v>
      </c>
      <c r="Q241" s="103" t="str">
        <f>IF(직접데이타입력!$M246=2,IF(직접데이타입력!$E246="16",직접데이타입력!$K246," ")," ")</f>
        <v xml:space="preserve"> </v>
      </c>
      <c r="R241" s="103" t="str">
        <f>IF(직접데이타입력!$M246=2,IF(직접데이타입력!$E246="17",직접데이타입력!$K246," ")," ")</f>
        <v xml:space="preserve"> </v>
      </c>
      <c r="S241" s="103" t="str">
        <f>IF(직접데이타입력!$M246=2,IF(직접데이타입력!$E246="18",직접데이타입력!$K246," ")," ")</f>
        <v xml:space="preserve"> </v>
      </c>
      <c r="T241" s="103" t="str">
        <f>IF(직접데이타입력!$M246=2,IF(직접데이타입력!$E246="19",직접데이타입력!$K246," ")," ")</f>
        <v xml:space="preserve"> </v>
      </c>
    </row>
    <row r="242" spans="1:20" ht="11.25" customHeight="1">
      <c r="A242" s="103">
        <f t="shared" si="3"/>
        <v>241</v>
      </c>
      <c r="B242" s="103" t="str">
        <f>IF(직접데이타입력!$M247=2,IF(직접데이타입력!$E247="1",직접데이타입력!$K247," ")," ")</f>
        <v xml:space="preserve"> </v>
      </c>
      <c r="C242" s="103" t="str">
        <f>IF(직접데이타입력!$M247=2,IF(직접데이타입력!$E247="2",직접데이타입력!$K247," ")," ")</f>
        <v xml:space="preserve"> </v>
      </c>
      <c r="D242" s="103" t="str">
        <f>IF(직접데이타입력!$M247=2,IF(직접데이타입력!$E247="3",직접데이타입력!$K247," ")," ")</f>
        <v xml:space="preserve"> </v>
      </c>
      <c r="E242" s="103" t="str">
        <f>IF(직접데이타입력!$M247=2,IF(직접데이타입력!$E247="4",직접데이타입력!$K247," ")," ")</f>
        <v xml:space="preserve"> </v>
      </c>
      <c r="F242" s="103" t="str">
        <f>IF(직접데이타입력!$M247=2,IF(직접데이타입력!$E247="5",직접데이타입력!$K247," ")," ")</f>
        <v xml:space="preserve"> </v>
      </c>
      <c r="G242" s="103" t="str">
        <f>IF(직접데이타입력!$M247=2,IF(직접데이타입력!$E247="6",직접데이타입력!$K247," ")," ")</f>
        <v xml:space="preserve"> </v>
      </c>
      <c r="H242" s="103" t="str">
        <f>IF(직접데이타입력!$M247=2,IF(직접데이타입력!$E247="7",직접데이타입력!$K247," ")," ")</f>
        <v xml:space="preserve"> </v>
      </c>
      <c r="I242" s="103" t="str">
        <f>IF(직접데이타입력!$M247=2,IF(직접데이타입력!$E247="8",직접데이타입력!$K247," ")," ")</f>
        <v xml:space="preserve"> </v>
      </c>
      <c r="J242" s="103" t="str">
        <f>IF(직접데이타입력!$M247=2,IF(직접데이타입력!$E247="9",직접데이타입력!$K247," ")," ")</f>
        <v xml:space="preserve"> </v>
      </c>
      <c r="K242" s="103" t="str">
        <f>IF(직접데이타입력!$M247=2,IF(직접데이타입력!$E247="10",직접데이타입력!$K247," ")," ")</f>
        <v xml:space="preserve"> </v>
      </c>
      <c r="L242" s="103" t="str">
        <f>IF(직접데이타입력!$M247=2,IF(직접데이타입력!$E247="11",직접데이타입력!$K247," ")," ")</f>
        <v xml:space="preserve"> </v>
      </c>
      <c r="M242" s="103" t="str">
        <f>IF(직접데이타입력!$M247=2,IF(직접데이타입력!$E247="12",직접데이타입력!$K247," ")," ")</f>
        <v xml:space="preserve"> </v>
      </c>
      <c r="N242" s="103" t="str">
        <f>IF(직접데이타입력!$M247=2,IF(직접데이타입력!$E247="13",직접데이타입력!$K247," ")," ")</f>
        <v xml:space="preserve"> </v>
      </c>
      <c r="O242" s="103" t="str">
        <f>IF(직접데이타입력!$M247=2,IF(직접데이타입력!$E247="14",직접데이타입력!$K247," ")," ")</f>
        <v xml:space="preserve"> </v>
      </c>
      <c r="P242" s="103" t="str">
        <f>IF(직접데이타입력!$M247=2,IF(직접데이타입력!$E247="15",직접데이타입력!$K247," ")," ")</f>
        <v xml:space="preserve"> </v>
      </c>
      <c r="Q242" s="103" t="str">
        <f>IF(직접데이타입력!$M247=2,IF(직접데이타입력!$E247="16",직접데이타입력!$K247," ")," ")</f>
        <v xml:space="preserve"> </v>
      </c>
      <c r="R242" s="103" t="str">
        <f>IF(직접데이타입력!$M247=2,IF(직접데이타입력!$E247="17",직접데이타입력!$K247," ")," ")</f>
        <v xml:space="preserve"> </v>
      </c>
      <c r="S242" s="103" t="str">
        <f>IF(직접데이타입력!$M247=2,IF(직접데이타입력!$E247="18",직접데이타입력!$K247," ")," ")</f>
        <v xml:space="preserve"> </v>
      </c>
      <c r="T242" s="103" t="str">
        <f>IF(직접데이타입력!$M247=2,IF(직접데이타입력!$E247="19",직접데이타입력!$K247," ")," ")</f>
        <v xml:space="preserve"> </v>
      </c>
    </row>
    <row r="243" spans="1:20" ht="11.25" customHeight="1">
      <c r="A243" s="103">
        <f t="shared" si="3"/>
        <v>242</v>
      </c>
      <c r="B243" s="103" t="str">
        <f>IF(직접데이타입력!$M248=2,IF(직접데이타입력!$E248="1",직접데이타입력!$K248," ")," ")</f>
        <v xml:space="preserve"> </v>
      </c>
      <c r="C243" s="103" t="str">
        <f>IF(직접데이타입력!$M248=2,IF(직접데이타입력!$E248="2",직접데이타입력!$K248," ")," ")</f>
        <v xml:space="preserve"> </v>
      </c>
      <c r="D243" s="103" t="str">
        <f>IF(직접데이타입력!$M248=2,IF(직접데이타입력!$E248="3",직접데이타입력!$K248," ")," ")</f>
        <v xml:space="preserve"> </v>
      </c>
      <c r="E243" s="103" t="str">
        <f>IF(직접데이타입력!$M248=2,IF(직접데이타입력!$E248="4",직접데이타입력!$K248," ")," ")</f>
        <v xml:space="preserve"> </v>
      </c>
      <c r="F243" s="103" t="str">
        <f>IF(직접데이타입력!$M248=2,IF(직접데이타입력!$E248="5",직접데이타입력!$K248," ")," ")</f>
        <v xml:space="preserve"> </v>
      </c>
      <c r="G243" s="103" t="str">
        <f>IF(직접데이타입력!$M248=2,IF(직접데이타입력!$E248="6",직접데이타입력!$K248," ")," ")</f>
        <v xml:space="preserve"> </v>
      </c>
      <c r="H243" s="103" t="str">
        <f>IF(직접데이타입력!$M248=2,IF(직접데이타입력!$E248="7",직접데이타입력!$K248," ")," ")</f>
        <v xml:space="preserve"> </v>
      </c>
      <c r="I243" s="103" t="str">
        <f>IF(직접데이타입력!$M248=2,IF(직접데이타입력!$E248="8",직접데이타입력!$K248," ")," ")</f>
        <v xml:space="preserve"> </v>
      </c>
      <c r="J243" s="103" t="str">
        <f>IF(직접데이타입력!$M248=2,IF(직접데이타입력!$E248="9",직접데이타입력!$K248," ")," ")</f>
        <v xml:space="preserve"> </v>
      </c>
      <c r="K243" s="103" t="str">
        <f>IF(직접데이타입력!$M248=2,IF(직접데이타입력!$E248="10",직접데이타입력!$K248," ")," ")</f>
        <v xml:space="preserve"> </v>
      </c>
      <c r="L243" s="103" t="str">
        <f>IF(직접데이타입력!$M248=2,IF(직접데이타입력!$E248="11",직접데이타입력!$K248," ")," ")</f>
        <v xml:space="preserve"> </v>
      </c>
      <c r="M243" s="103" t="str">
        <f>IF(직접데이타입력!$M248=2,IF(직접데이타입력!$E248="12",직접데이타입력!$K248," ")," ")</f>
        <v xml:space="preserve"> </v>
      </c>
      <c r="N243" s="103" t="str">
        <f>IF(직접데이타입력!$M248=2,IF(직접데이타입력!$E248="13",직접데이타입력!$K248," ")," ")</f>
        <v xml:space="preserve"> </v>
      </c>
      <c r="O243" s="103" t="str">
        <f>IF(직접데이타입력!$M248=2,IF(직접데이타입력!$E248="14",직접데이타입력!$K248," ")," ")</f>
        <v xml:space="preserve"> </v>
      </c>
      <c r="P243" s="103" t="str">
        <f>IF(직접데이타입력!$M248=2,IF(직접데이타입력!$E248="15",직접데이타입력!$K248," ")," ")</f>
        <v xml:space="preserve"> </v>
      </c>
      <c r="Q243" s="103" t="str">
        <f>IF(직접데이타입력!$M248=2,IF(직접데이타입력!$E248="16",직접데이타입력!$K248," ")," ")</f>
        <v xml:space="preserve"> </v>
      </c>
      <c r="R243" s="103" t="str">
        <f>IF(직접데이타입력!$M248=2,IF(직접데이타입력!$E248="17",직접데이타입력!$K248," ")," ")</f>
        <v xml:space="preserve"> </v>
      </c>
      <c r="S243" s="103" t="str">
        <f>IF(직접데이타입력!$M248=2,IF(직접데이타입력!$E248="18",직접데이타입력!$K248," ")," ")</f>
        <v xml:space="preserve"> </v>
      </c>
      <c r="T243" s="103" t="str">
        <f>IF(직접데이타입력!$M248=2,IF(직접데이타입력!$E248="19",직접데이타입력!$K248," ")," ")</f>
        <v xml:space="preserve"> </v>
      </c>
    </row>
    <row r="244" spans="1:20" ht="11.25" customHeight="1">
      <c r="A244" s="103">
        <f t="shared" si="3"/>
        <v>243</v>
      </c>
      <c r="B244" s="103" t="str">
        <f>IF(직접데이타입력!$M249=2,IF(직접데이타입력!$E249="1",직접데이타입력!$K249," ")," ")</f>
        <v xml:space="preserve"> </v>
      </c>
      <c r="C244" s="103" t="str">
        <f>IF(직접데이타입력!$M249=2,IF(직접데이타입력!$E249="2",직접데이타입력!$K249," ")," ")</f>
        <v xml:space="preserve"> </v>
      </c>
      <c r="D244" s="103" t="str">
        <f>IF(직접데이타입력!$M249=2,IF(직접데이타입력!$E249="3",직접데이타입력!$K249," ")," ")</f>
        <v xml:space="preserve"> </v>
      </c>
      <c r="E244" s="103" t="str">
        <f>IF(직접데이타입력!$M249=2,IF(직접데이타입력!$E249="4",직접데이타입력!$K249," ")," ")</f>
        <v xml:space="preserve"> </v>
      </c>
      <c r="F244" s="103" t="str">
        <f>IF(직접데이타입력!$M249=2,IF(직접데이타입력!$E249="5",직접데이타입력!$K249," ")," ")</f>
        <v xml:space="preserve"> </v>
      </c>
      <c r="G244" s="103" t="str">
        <f>IF(직접데이타입력!$M249=2,IF(직접데이타입력!$E249="6",직접데이타입력!$K249," ")," ")</f>
        <v xml:space="preserve"> </v>
      </c>
      <c r="H244" s="103" t="str">
        <f>IF(직접데이타입력!$M249=2,IF(직접데이타입력!$E249="7",직접데이타입력!$K249," ")," ")</f>
        <v xml:space="preserve"> </v>
      </c>
      <c r="I244" s="103" t="str">
        <f>IF(직접데이타입력!$M249=2,IF(직접데이타입력!$E249="8",직접데이타입력!$K249," ")," ")</f>
        <v xml:space="preserve"> </v>
      </c>
      <c r="J244" s="103" t="str">
        <f>IF(직접데이타입력!$M249=2,IF(직접데이타입력!$E249="9",직접데이타입력!$K249," ")," ")</f>
        <v xml:space="preserve"> </v>
      </c>
      <c r="K244" s="103" t="str">
        <f>IF(직접데이타입력!$M249=2,IF(직접데이타입력!$E249="10",직접데이타입력!$K249," ")," ")</f>
        <v xml:space="preserve"> </v>
      </c>
      <c r="L244" s="103" t="str">
        <f>IF(직접데이타입력!$M249=2,IF(직접데이타입력!$E249="11",직접데이타입력!$K249," ")," ")</f>
        <v xml:space="preserve"> </v>
      </c>
      <c r="M244" s="103" t="str">
        <f>IF(직접데이타입력!$M249=2,IF(직접데이타입력!$E249="12",직접데이타입력!$K249," ")," ")</f>
        <v xml:space="preserve"> </v>
      </c>
      <c r="N244" s="103" t="str">
        <f>IF(직접데이타입력!$M249=2,IF(직접데이타입력!$E249="13",직접데이타입력!$K249," ")," ")</f>
        <v xml:space="preserve"> </v>
      </c>
      <c r="O244" s="103" t="str">
        <f>IF(직접데이타입력!$M249=2,IF(직접데이타입력!$E249="14",직접데이타입력!$K249," ")," ")</f>
        <v xml:space="preserve"> </v>
      </c>
      <c r="P244" s="103" t="str">
        <f>IF(직접데이타입력!$M249=2,IF(직접데이타입력!$E249="15",직접데이타입력!$K249," ")," ")</f>
        <v xml:space="preserve"> </v>
      </c>
      <c r="Q244" s="103" t="str">
        <f>IF(직접데이타입력!$M249=2,IF(직접데이타입력!$E249="16",직접데이타입력!$K249," ")," ")</f>
        <v xml:space="preserve"> </v>
      </c>
      <c r="R244" s="103" t="str">
        <f>IF(직접데이타입력!$M249=2,IF(직접데이타입력!$E249="17",직접데이타입력!$K249," ")," ")</f>
        <v xml:space="preserve"> </v>
      </c>
      <c r="S244" s="103" t="str">
        <f>IF(직접데이타입력!$M249=2,IF(직접데이타입력!$E249="18",직접데이타입력!$K249," ")," ")</f>
        <v xml:space="preserve"> </v>
      </c>
      <c r="T244" s="103" t="str">
        <f>IF(직접데이타입력!$M249=2,IF(직접데이타입력!$E249="19",직접데이타입력!$K249," ")," ")</f>
        <v xml:space="preserve"> </v>
      </c>
    </row>
    <row r="245" spans="1:20" ht="11.25" customHeight="1">
      <c r="A245" s="103">
        <f t="shared" si="3"/>
        <v>244</v>
      </c>
      <c r="B245" s="103" t="str">
        <f>IF(직접데이타입력!$M250=2,IF(직접데이타입력!$E250="1",직접데이타입력!$K250," ")," ")</f>
        <v xml:space="preserve"> </v>
      </c>
      <c r="C245" s="103" t="str">
        <f>IF(직접데이타입력!$M250=2,IF(직접데이타입력!$E250="2",직접데이타입력!$K250," ")," ")</f>
        <v xml:space="preserve"> </v>
      </c>
      <c r="D245" s="103" t="str">
        <f>IF(직접데이타입력!$M250=2,IF(직접데이타입력!$E250="3",직접데이타입력!$K250," ")," ")</f>
        <v xml:space="preserve"> </v>
      </c>
      <c r="E245" s="103" t="str">
        <f>IF(직접데이타입력!$M250=2,IF(직접데이타입력!$E250="4",직접데이타입력!$K250," ")," ")</f>
        <v xml:space="preserve"> </v>
      </c>
      <c r="F245" s="103" t="str">
        <f>IF(직접데이타입력!$M250=2,IF(직접데이타입력!$E250="5",직접데이타입력!$K250," ")," ")</f>
        <v xml:space="preserve"> </v>
      </c>
      <c r="G245" s="103" t="str">
        <f>IF(직접데이타입력!$M250=2,IF(직접데이타입력!$E250="6",직접데이타입력!$K250," ")," ")</f>
        <v xml:space="preserve"> </v>
      </c>
      <c r="H245" s="103" t="str">
        <f>IF(직접데이타입력!$M250=2,IF(직접데이타입력!$E250="7",직접데이타입력!$K250," ")," ")</f>
        <v xml:space="preserve"> </v>
      </c>
      <c r="I245" s="103" t="str">
        <f>IF(직접데이타입력!$M250=2,IF(직접데이타입력!$E250="8",직접데이타입력!$K250," ")," ")</f>
        <v xml:space="preserve"> </v>
      </c>
      <c r="J245" s="103" t="str">
        <f>IF(직접데이타입력!$M250=2,IF(직접데이타입력!$E250="9",직접데이타입력!$K250," ")," ")</f>
        <v xml:space="preserve"> </v>
      </c>
      <c r="K245" s="103" t="str">
        <f>IF(직접데이타입력!$M250=2,IF(직접데이타입력!$E250="10",직접데이타입력!$K250," ")," ")</f>
        <v xml:space="preserve"> </v>
      </c>
      <c r="L245" s="103" t="str">
        <f>IF(직접데이타입력!$M250=2,IF(직접데이타입력!$E250="11",직접데이타입력!$K250," ")," ")</f>
        <v xml:space="preserve"> </v>
      </c>
      <c r="M245" s="103" t="str">
        <f>IF(직접데이타입력!$M250=2,IF(직접데이타입력!$E250="12",직접데이타입력!$K250," ")," ")</f>
        <v xml:space="preserve"> </v>
      </c>
      <c r="N245" s="103" t="str">
        <f>IF(직접데이타입력!$M250=2,IF(직접데이타입력!$E250="13",직접데이타입력!$K250," ")," ")</f>
        <v xml:space="preserve"> </v>
      </c>
      <c r="O245" s="103" t="str">
        <f>IF(직접데이타입력!$M250=2,IF(직접데이타입력!$E250="14",직접데이타입력!$K250," ")," ")</f>
        <v xml:space="preserve"> </v>
      </c>
      <c r="P245" s="103" t="str">
        <f>IF(직접데이타입력!$M250=2,IF(직접데이타입력!$E250="15",직접데이타입력!$K250," ")," ")</f>
        <v xml:space="preserve"> </v>
      </c>
      <c r="Q245" s="103" t="str">
        <f>IF(직접데이타입력!$M250=2,IF(직접데이타입력!$E250="16",직접데이타입력!$K250," ")," ")</f>
        <v xml:space="preserve"> </v>
      </c>
      <c r="R245" s="103" t="str">
        <f>IF(직접데이타입력!$M250=2,IF(직접데이타입력!$E250="17",직접데이타입력!$K250," ")," ")</f>
        <v xml:space="preserve"> </v>
      </c>
      <c r="S245" s="103" t="str">
        <f>IF(직접데이타입력!$M250=2,IF(직접데이타입력!$E250="18",직접데이타입력!$K250," ")," ")</f>
        <v xml:space="preserve"> </v>
      </c>
      <c r="T245" s="103" t="str">
        <f>IF(직접데이타입력!$M250=2,IF(직접데이타입력!$E250="19",직접데이타입력!$K250," ")," ")</f>
        <v xml:space="preserve"> </v>
      </c>
    </row>
    <row r="246" spans="1:20" ht="11.25" customHeight="1">
      <c r="A246" s="103">
        <f t="shared" si="3"/>
        <v>245</v>
      </c>
      <c r="B246" s="103" t="str">
        <f>IF(직접데이타입력!$M251=2,IF(직접데이타입력!$E251="1",직접데이타입력!$K251," ")," ")</f>
        <v xml:space="preserve"> </v>
      </c>
      <c r="C246" s="103" t="str">
        <f>IF(직접데이타입력!$M251=2,IF(직접데이타입력!$E251="2",직접데이타입력!$K251," ")," ")</f>
        <v xml:space="preserve"> </v>
      </c>
      <c r="D246" s="103" t="str">
        <f>IF(직접데이타입력!$M251=2,IF(직접데이타입력!$E251="3",직접데이타입력!$K251," ")," ")</f>
        <v xml:space="preserve"> </v>
      </c>
      <c r="E246" s="103" t="str">
        <f>IF(직접데이타입력!$M251=2,IF(직접데이타입력!$E251="4",직접데이타입력!$K251," ")," ")</f>
        <v xml:space="preserve"> </v>
      </c>
      <c r="F246" s="103" t="str">
        <f>IF(직접데이타입력!$M251=2,IF(직접데이타입력!$E251="5",직접데이타입력!$K251," ")," ")</f>
        <v xml:space="preserve"> </v>
      </c>
      <c r="G246" s="103" t="str">
        <f>IF(직접데이타입력!$M251=2,IF(직접데이타입력!$E251="6",직접데이타입력!$K251," ")," ")</f>
        <v xml:space="preserve"> </v>
      </c>
      <c r="H246" s="103" t="str">
        <f>IF(직접데이타입력!$M251=2,IF(직접데이타입력!$E251="7",직접데이타입력!$K251," ")," ")</f>
        <v xml:space="preserve"> </v>
      </c>
      <c r="I246" s="103" t="str">
        <f>IF(직접데이타입력!$M251=2,IF(직접데이타입력!$E251="8",직접데이타입력!$K251," ")," ")</f>
        <v xml:space="preserve"> </v>
      </c>
      <c r="J246" s="103" t="str">
        <f>IF(직접데이타입력!$M251=2,IF(직접데이타입력!$E251="9",직접데이타입력!$K251," ")," ")</f>
        <v xml:space="preserve"> </v>
      </c>
      <c r="K246" s="103" t="str">
        <f>IF(직접데이타입력!$M251=2,IF(직접데이타입력!$E251="10",직접데이타입력!$K251," ")," ")</f>
        <v xml:space="preserve"> </v>
      </c>
      <c r="L246" s="103" t="str">
        <f>IF(직접데이타입력!$M251=2,IF(직접데이타입력!$E251="11",직접데이타입력!$K251," ")," ")</f>
        <v xml:space="preserve"> </v>
      </c>
      <c r="M246" s="103" t="str">
        <f>IF(직접데이타입력!$M251=2,IF(직접데이타입력!$E251="12",직접데이타입력!$K251," ")," ")</f>
        <v xml:space="preserve"> </v>
      </c>
      <c r="N246" s="103" t="str">
        <f>IF(직접데이타입력!$M251=2,IF(직접데이타입력!$E251="13",직접데이타입력!$K251," ")," ")</f>
        <v xml:space="preserve"> </v>
      </c>
      <c r="O246" s="103" t="str">
        <f>IF(직접데이타입력!$M251=2,IF(직접데이타입력!$E251="14",직접데이타입력!$K251," ")," ")</f>
        <v xml:space="preserve"> </v>
      </c>
      <c r="P246" s="103" t="str">
        <f>IF(직접데이타입력!$M251=2,IF(직접데이타입력!$E251="15",직접데이타입력!$K251," ")," ")</f>
        <v xml:space="preserve"> </v>
      </c>
      <c r="Q246" s="103" t="str">
        <f>IF(직접데이타입력!$M251=2,IF(직접데이타입력!$E251="16",직접데이타입력!$K251," ")," ")</f>
        <v xml:space="preserve"> </v>
      </c>
      <c r="R246" s="103" t="str">
        <f>IF(직접데이타입력!$M251=2,IF(직접데이타입력!$E251="17",직접데이타입력!$K251," ")," ")</f>
        <v xml:space="preserve"> </v>
      </c>
      <c r="S246" s="103" t="str">
        <f>IF(직접데이타입력!$M251=2,IF(직접데이타입력!$E251="18",직접데이타입력!$K251," ")," ")</f>
        <v xml:space="preserve"> </v>
      </c>
      <c r="T246" s="103" t="str">
        <f>IF(직접데이타입력!$M251=2,IF(직접데이타입력!$E251="19",직접데이타입력!$K251," ")," ")</f>
        <v xml:space="preserve"> </v>
      </c>
    </row>
    <row r="247" spans="1:20" ht="11.25" customHeight="1">
      <c r="A247" s="103">
        <f t="shared" si="3"/>
        <v>246</v>
      </c>
      <c r="B247" s="103" t="str">
        <f>IF(직접데이타입력!$M252=2,IF(직접데이타입력!$E252="1",직접데이타입력!$K252," ")," ")</f>
        <v xml:space="preserve"> </v>
      </c>
      <c r="C247" s="103" t="str">
        <f>IF(직접데이타입력!$M252=2,IF(직접데이타입력!$E252="2",직접데이타입력!$K252," ")," ")</f>
        <v xml:space="preserve"> </v>
      </c>
      <c r="D247" s="103" t="str">
        <f>IF(직접데이타입력!$M252=2,IF(직접데이타입력!$E252="3",직접데이타입력!$K252," ")," ")</f>
        <v xml:space="preserve"> </v>
      </c>
      <c r="E247" s="103" t="str">
        <f>IF(직접데이타입력!$M252=2,IF(직접데이타입력!$E252="4",직접데이타입력!$K252," ")," ")</f>
        <v xml:space="preserve"> </v>
      </c>
      <c r="F247" s="103" t="str">
        <f>IF(직접데이타입력!$M252=2,IF(직접데이타입력!$E252="5",직접데이타입력!$K252," ")," ")</f>
        <v xml:space="preserve"> </v>
      </c>
      <c r="G247" s="103" t="str">
        <f>IF(직접데이타입력!$M252=2,IF(직접데이타입력!$E252="6",직접데이타입력!$K252," ")," ")</f>
        <v xml:space="preserve"> </v>
      </c>
      <c r="H247" s="103" t="str">
        <f>IF(직접데이타입력!$M252=2,IF(직접데이타입력!$E252="7",직접데이타입력!$K252," ")," ")</f>
        <v xml:space="preserve"> </v>
      </c>
      <c r="I247" s="103" t="str">
        <f>IF(직접데이타입력!$M252=2,IF(직접데이타입력!$E252="8",직접데이타입력!$K252," ")," ")</f>
        <v xml:space="preserve"> </v>
      </c>
      <c r="J247" s="103" t="str">
        <f>IF(직접데이타입력!$M252=2,IF(직접데이타입력!$E252="9",직접데이타입력!$K252," ")," ")</f>
        <v xml:space="preserve"> </v>
      </c>
      <c r="K247" s="103" t="str">
        <f>IF(직접데이타입력!$M252=2,IF(직접데이타입력!$E252="10",직접데이타입력!$K252," ")," ")</f>
        <v xml:space="preserve"> </v>
      </c>
      <c r="L247" s="103" t="str">
        <f>IF(직접데이타입력!$M252=2,IF(직접데이타입력!$E252="11",직접데이타입력!$K252," ")," ")</f>
        <v xml:space="preserve"> </v>
      </c>
      <c r="M247" s="103" t="str">
        <f>IF(직접데이타입력!$M252=2,IF(직접데이타입력!$E252="12",직접데이타입력!$K252," ")," ")</f>
        <v xml:space="preserve"> </v>
      </c>
      <c r="N247" s="103" t="str">
        <f>IF(직접데이타입력!$M252=2,IF(직접데이타입력!$E252="13",직접데이타입력!$K252," ")," ")</f>
        <v xml:space="preserve"> </v>
      </c>
      <c r="O247" s="103" t="str">
        <f>IF(직접데이타입력!$M252=2,IF(직접데이타입력!$E252="14",직접데이타입력!$K252," ")," ")</f>
        <v xml:space="preserve"> </v>
      </c>
      <c r="P247" s="103" t="str">
        <f>IF(직접데이타입력!$M252=2,IF(직접데이타입력!$E252="15",직접데이타입력!$K252," ")," ")</f>
        <v xml:space="preserve"> </v>
      </c>
      <c r="Q247" s="103" t="str">
        <f>IF(직접데이타입력!$M252=2,IF(직접데이타입력!$E252="16",직접데이타입력!$K252," ")," ")</f>
        <v xml:space="preserve"> </v>
      </c>
      <c r="R247" s="103" t="str">
        <f>IF(직접데이타입력!$M252=2,IF(직접데이타입력!$E252="17",직접데이타입력!$K252," ")," ")</f>
        <v xml:space="preserve"> </v>
      </c>
      <c r="S247" s="103" t="str">
        <f>IF(직접데이타입력!$M252=2,IF(직접데이타입력!$E252="18",직접데이타입력!$K252," ")," ")</f>
        <v xml:space="preserve"> </v>
      </c>
      <c r="T247" s="103" t="str">
        <f>IF(직접데이타입력!$M252=2,IF(직접데이타입력!$E252="19",직접데이타입력!$K252," ")," ")</f>
        <v xml:space="preserve"> </v>
      </c>
    </row>
    <row r="248" spans="1:20" ht="11.25" customHeight="1">
      <c r="A248" s="103">
        <f t="shared" si="3"/>
        <v>247</v>
      </c>
      <c r="B248" s="103" t="str">
        <f>IF(직접데이타입력!$M253=2,IF(직접데이타입력!$E253="1",직접데이타입력!$K253," ")," ")</f>
        <v xml:space="preserve"> </v>
      </c>
      <c r="C248" s="103" t="str">
        <f>IF(직접데이타입력!$M253=2,IF(직접데이타입력!$E253="2",직접데이타입력!$K253," ")," ")</f>
        <v xml:space="preserve"> </v>
      </c>
      <c r="D248" s="103" t="str">
        <f>IF(직접데이타입력!$M253=2,IF(직접데이타입력!$E253="3",직접데이타입력!$K253," ")," ")</f>
        <v xml:space="preserve"> </v>
      </c>
      <c r="E248" s="103" t="str">
        <f>IF(직접데이타입력!$M253=2,IF(직접데이타입력!$E253="4",직접데이타입력!$K253," ")," ")</f>
        <v xml:space="preserve"> </v>
      </c>
      <c r="F248" s="103" t="str">
        <f>IF(직접데이타입력!$M253=2,IF(직접데이타입력!$E253="5",직접데이타입력!$K253," ")," ")</f>
        <v xml:space="preserve"> </v>
      </c>
      <c r="G248" s="103" t="str">
        <f>IF(직접데이타입력!$M253=2,IF(직접데이타입력!$E253="6",직접데이타입력!$K253," ")," ")</f>
        <v xml:space="preserve"> </v>
      </c>
      <c r="H248" s="103" t="str">
        <f>IF(직접데이타입력!$M253=2,IF(직접데이타입력!$E253="7",직접데이타입력!$K253," ")," ")</f>
        <v xml:space="preserve"> </v>
      </c>
      <c r="I248" s="103" t="str">
        <f>IF(직접데이타입력!$M253=2,IF(직접데이타입력!$E253="8",직접데이타입력!$K253," ")," ")</f>
        <v xml:space="preserve"> </v>
      </c>
      <c r="J248" s="103" t="str">
        <f>IF(직접데이타입력!$M253=2,IF(직접데이타입력!$E253="9",직접데이타입력!$K253," ")," ")</f>
        <v xml:space="preserve"> </v>
      </c>
      <c r="K248" s="103" t="str">
        <f>IF(직접데이타입력!$M253=2,IF(직접데이타입력!$E253="10",직접데이타입력!$K253," ")," ")</f>
        <v xml:space="preserve"> </v>
      </c>
      <c r="L248" s="103" t="str">
        <f>IF(직접데이타입력!$M253=2,IF(직접데이타입력!$E253="11",직접데이타입력!$K253," ")," ")</f>
        <v xml:space="preserve"> </v>
      </c>
      <c r="M248" s="103" t="str">
        <f>IF(직접데이타입력!$M253=2,IF(직접데이타입력!$E253="12",직접데이타입력!$K253," ")," ")</f>
        <v xml:space="preserve"> </v>
      </c>
      <c r="N248" s="103" t="str">
        <f>IF(직접데이타입력!$M253=2,IF(직접데이타입력!$E253="13",직접데이타입력!$K253," ")," ")</f>
        <v xml:space="preserve"> </v>
      </c>
      <c r="O248" s="103" t="str">
        <f>IF(직접데이타입력!$M253=2,IF(직접데이타입력!$E253="14",직접데이타입력!$K253," ")," ")</f>
        <v xml:space="preserve"> </v>
      </c>
      <c r="P248" s="103" t="str">
        <f>IF(직접데이타입력!$M253=2,IF(직접데이타입력!$E253="15",직접데이타입력!$K253," ")," ")</f>
        <v xml:space="preserve"> </v>
      </c>
      <c r="Q248" s="103" t="str">
        <f>IF(직접데이타입력!$M253=2,IF(직접데이타입력!$E253="16",직접데이타입력!$K253," ")," ")</f>
        <v xml:space="preserve"> </v>
      </c>
      <c r="R248" s="103" t="str">
        <f>IF(직접데이타입력!$M253=2,IF(직접데이타입력!$E253="17",직접데이타입력!$K253," ")," ")</f>
        <v xml:space="preserve"> </v>
      </c>
      <c r="S248" s="103" t="str">
        <f>IF(직접데이타입력!$M253=2,IF(직접데이타입력!$E253="18",직접데이타입력!$K253," ")," ")</f>
        <v xml:space="preserve"> </v>
      </c>
      <c r="T248" s="103" t="str">
        <f>IF(직접데이타입력!$M253=2,IF(직접데이타입력!$E253="19",직접데이타입력!$K253," ")," ")</f>
        <v xml:space="preserve"> </v>
      </c>
    </row>
    <row r="249" spans="1:20" ht="11.25" customHeight="1">
      <c r="A249" s="103">
        <f t="shared" si="3"/>
        <v>248</v>
      </c>
      <c r="B249" s="103" t="str">
        <f>IF(직접데이타입력!$M254=2,IF(직접데이타입력!$E254="1",직접데이타입력!$K254," ")," ")</f>
        <v xml:space="preserve"> </v>
      </c>
      <c r="C249" s="103" t="str">
        <f>IF(직접데이타입력!$M254=2,IF(직접데이타입력!$E254="2",직접데이타입력!$K254," ")," ")</f>
        <v xml:space="preserve"> </v>
      </c>
      <c r="D249" s="103" t="str">
        <f>IF(직접데이타입력!$M254=2,IF(직접데이타입력!$E254="3",직접데이타입력!$K254," ")," ")</f>
        <v xml:space="preserve"> </v>
      </c>
      <c r="E249" s="103" t="str">
        <f>IF(직접데이타입력!$M254=2,IF(직접데이타입력!$E254="4",직접데이타입력!$K254," ")," ")</f>
        <v xml:space="preserve"> </v>
      </c>
      <c r="F249" s="103" t="str">
        <f>IF(직접데이타입력!$M254=2,IF(직접데이타입력!$E254="5",직접데이타입력!$K254," ")," ")</f>
        <v xml:space="preserve"> </v>
      </c>
      <c r="G249" s="103" t="str">
        <f>IF(직접데이타입력!$M254=2,IF(직접데이타입력!$E254="6",직접데이타입력!$K254," ")," ")</f>
        <v xml:space="preserve"> </v>
      </c>
      <c r="H249" s="103" t="str">
        <f>IF(직접데이타입력!$M254=2,IF(직접데이타입력!$E254="7",직접데이타입력!$K254," ")," ")</f>
        <v xml:space="preserve"> </v>
      </c>
      <c r="I249" s="103" t="str">
        <f>IF(직접데이타입력!$M254=2,IF(직접데이타입력!$E254="8",직접데이타입력!$K254," ")," ")</f>
        <v xml:space="preserve"> </v>
      </c>
      <c r="J249" s="103" t="str">
        <f>IF(직접데이타입력!$M254=2,IF(직접데이타입력!$E254="9",직접데이타입력!$K254," ")," ")</f>
        <v xml:space="preserve"> </v>
      </c>
      <c r="K249" s="103" t="str">
        <f>IF(직접데이타입력!$M254=2,IF(직접데이타입력!$E254="10",직접데이타입력!$K254," ")," ")</f>
        <v xml:space="preserve"> </v>
      </c>
      <c r="L249" s="103" t="str">
        <f>IF(직접데이타입력!$M254=2,IF(직접데이타입력!$E254="11",직접데이타입력!$K254," ")," ")</f>
        <v xml:space="preserve"> </v>
      </c>
      <c r="M249" s="103" t="str">
        <f>IF(직접데이타입력!$M254=2,IF(직접데이타입력!$E254="12",직접데이타입력!$K254," ")," ")</f>
        <v xml:space="preserve"> </v>
      </c>
      <c r="N249" s="103" t="str">
        <f>IF(직접데이타입력!$M254=2,IF(직접데이타입력!$E254="13",직접데이타입력!$K254," ")," ")</f>
        <v xml:space="preserve"> </v>
      </c>
      <c r="O249" s="103" t="str">
        <f>IF(직접데이타입력!$M254=2,IF(직접데이타입력!$E254="14",직접데이타입력!$K254," ")," ")</f>
        <v xml:space="preserve"> </v>
      </c>
      <c r="P249" s="103" t="str">
        <f>IF(직접데이타입력!$M254=2,IF(직접데이타입력!$E254="15",직접데이타입력!$K254," ")," ")</f>
        <v xml:space="preserve"> </v>
      </c>
      <c r="Q249" s="103" t="str">
        <f>IF(직접데이타입력!$M254=2,IF(직접데이타입력!$E254="16",직접데이타입력!$K254," ")," ")</f>
        <v xml:space="preserve"> </v>
      </c>
      <c r="R249" s="103" t="str">
        <f>IF(직접데이타입력!$M254=2,IF(직접데이타입력!$E254="17",직접데이타입력!$K254," ")," ")</f>
        <v xml:space="preserve"> </v>
      </c>
      <c r="S249" s="103" t="str">
        <f>IF(직접데이타입력!$M254=2,IF(직접데이타입력!$E254="18",직접데이타입력!$K254," ")," ")</f>
        <v xml:space="preserve"> </v>
      </c>
      <c r="T249" s="103" t="str">
        <f>IF(직접데이타입력!$M254=2,IF(직접데이타입력!$E254="19",직접데이타입력!$K254," ")," ")</f>
        <v xml:space="preserve"> </v>
      </c>
    </row>
    <row r="250" spans="1:20" ht="11.25" customHeight="1">
      <c r="A250" s="103">
        <f t="shared" si="3"/>
        <v>249</v>
      </c>
      <c r="B250" s="103" t="str">
        <f>IF(직접데이타입력!$M255=2,IF(직접데이타입력!$E255="1",직접데이타입력!$K255," ")," ")</f>
        <v xml:space="preserve"> </v>
      </c>
      <c r="C250" s="103" t="str">
        <f>IF(직접데이타입력!$M255=2,IF(직접데이타입력!$E255="2",직접데이타입력!$K255," ")," ")</f>
        <v xml:space="preserve"> </v>
      </c>
      <c r="D250" s="103" t="str">
        <f>IF(직접데이타입력!$M255=2,IF(직접데이타입력!$E255="3",직접데이타입력!$K255," ")," ")</f>
        <v xml:space="preserve"> </v>
      </c>
      <c r="E250" s="103" t="str">
        <f>IF(직접데이타입력!$M255=2,IF(직접데이타입력!$E255="4",직접데이타입력!$K255," ")," ")</f>
        <v xml:space="preserve"> </v>
      </c>
      <c r="F250" s="103" t="str">
        <f>IF(직접데이타입력!$M255=2,IF(직접데이타입력!$E255="5",직접데이타입력!$K255," ")," ")</f>
        <v xml:space="preserve"> </v>
      </c>
      <c r="G250" s="103" t="str">
        <f>IF(직접데이타입력!$M255=2,IF(직접데이타입력!$E255="6",직접데이타입력!$K255," ")," ")</f>
        <v xml:space="preserve"> </v>
      </c>
      <c r="H250" s="103" t="str">
        <f>IF(직접데이타입력!$M255=2,IF(직접데이타입력!$E255="7",직접데이타입력!$K255," ")," ")</f>
        <v xml:space="preserve"> </v>
      </c>
      <c r="I250" s="103" t="str">
        <f>IF(직접데이타입력!$M255=2,IF(직접데이타입력!$E255="8",직접데이타입력!$K255," ")," ")</f>
        <v xml:space="preserve"> </v>
      </c>
      <c r="J250" s="103" t="str">
        <f>IF(직접데이타입력!$M255=2,IF(직접데이타입력!$E255="9",직접데이타입력!$K255," ")," ")</f>
        <v xml:space="preserve"> </v>
      </c>
      <c r="K250" s="103" t="str">
        <f>IF(직접데이타입력!$M255=2,IF(직접데이타입력!$E255="10",직접데이타입력!$K255," ")," ")</f>
        <v xml:space="preserve"> </v>
      </c>
      <c r="L250" s="103" t="str">
        <f>IF(직접데이타입력!$M255=2,IF(직접데이타입력!$E255="11",직접데이타입력!$K255," ")," ")</f>
        <v xml:space="preserve"> </v>
      </c>
      <c r="M250" s="103" t="str">
        <f>IF(직접데이타입력!$M255=2,IF(직접데이타입력!$E255="12",직접데이타입력!$K255," ")," ")</f>
        <v xml:space="preserve"> </v>
      </c>
      <c r="N250" s="103" t="str">
        <f>IF(직접데이타입력!$M255=2,IF(직접데이타입력!$E255="13",직접데이타입력!$K255," ")," ")</f>
        <v xml:space="preserve"> </v>
      </c>
      <c r="O250" s="103" t="str">
        <f>IF(직접데이타입력!$M255=2,IF(직접데이타입력!$E255="14",직접데이타입력!$K255," ")," ")</f>
        <v xml:space="preserve"> </v>
      </c>
      <c r="P250" s="103" t="str">
        <f>IF(직접데이타입력!$M255=2,IF(직접데이타입력!$E255="15",직접데이타입력!$K255," ")," ")</f>
        <v xml:space="preserve"> </v>
      </c>
      <c r="Q250" s="103" t="str">
        <f>IF(직접데이타입력!$M255=2,IF(직접데이타입력!$E255="16",직접데이타입력!$K255," ")," ")</f>
        <v xml:space="preserve"> </v>
      </c>
      <c r="R250" s="103" t="str">
        <f>IF(직접데이타입력!$M255=2,IF(직접데이타입력!$E255="17",직접데이타입력!$K255," ")," ")</f>
        <v xml:space="preserve"> </v>
      </c>
      <c r="S250" s="103" t="str">
        <f>IF(직접데이타입력!$M255=2,IF(직접데이타입력!$E255="18",직접데이타입력!$K255," ")," ")</f>
        <v xml:space="preserve"> </v>
      </c>
      <c r="T250" s="103" t="str">
        <f>IF(직접데이타입력!$M255=2,IF(직접데이타입력!$E255="19",직접데이타입력!$K255," ")," ")</f>
        <v xml:space="preserve"> </v>
      </c>
    </row>
    <row r="251" spans="1:20" ht="11.25" customHeight="1">
      <c r="A251" s="103">
        <f t="shared" si="3"/>
        <v>250</v>
      </c>
      <c r="B251" s="103" t="str">
        <f>IF(직접데이타입력!$M256=2,IF(직접데이타입력!$E256="1",직접데이타입력!$K256," ")," ")</f>
        <v xml:space="preserve"> </v>
      </c>
      <c r="C251" s="103" t="str">
        <f>IF(직접데이타입력!$M256=2,IF(직접데이타입력!$E256="2",직접데이타입력!$K256," ")," ")</f>
        <v xml:space="preserve"> </v>
      </c>
      <c r="D251" s="103" t="str">
        <f>IF(직접데이타입력!$M256=2,IF(직접데이타입력!$E256="3",직접데이타입력!$K256," ")," ")</f>
        <v xml:space="preserve"> </v>
      </c>
      <c r="E251" s="103" t="str">
        <f>IF(직접데이타입력!$M256=2,IF(직접데이타입력!$E256="4",직접데이타입력!$K256," ")," ")</f>
        <v xml:space="preserve"> </v>
      </c>
      <c r="F251" s="103" t="str">
        <f>IF(직접데이타입력!$M256=2,IF(직접데이타입력!$E256="5",직접데이타입력!$K256," ")," ")</f>
        <v xml:space="preserve"> </v>
      </c>
      <c r="G251" s="103" t="str">
        <f>IF(직접데이타입력!$M256=2,IF(직접데이타입력!$E256="6",직접데이타입력!$K256," ")," ")</f>
        <v xml:space="preserve"> </v>
      </c>
      <c r="H251" s="103" t="str">
        <f>IF(직접데이타입력!$M256=2,IF(직접데이타입력!$E256="7",직접데이타입력!$K256," ")," ")</f>
        <v xml:space="preserve"> </v>
      </c>
      <c r="I251" s="103" t="str">
        <f>IF(직접데이타입력!$M256=2,IF(직접데이타입력!$E256="8",직접데이타입력!$K256," ")," ")</f>
        <v xml:space="preserve"> </v>
      </c>
      <c r="J251" s="103" t="str">
        <f>IF(직접데이타입력!$M256=2,IF(직접데이타입력!$E256="9",직접데이타입력!$K256," ")," ")</f>
        <v xml:space="preserve"> </v>
      </c>
      <c r="K251" s="103" t="str">
        <f>IF(직접데이타입력!$M256=2,IF(직접데이타입력!$E256="10",직접데이타입력!$K256," ")," ")</f>
        <v xml:space="preserve"> </v>
      </c>
      <c r="L251" s="103" t="str">
        <f>IF(직접데이타입력!$M256=2,IF(직접데이타입력!$E256="11",직접데이타입력!$K256," ")," ")</f>
        <v xml:space="preserve"> </v>
      </c>
      <c r="M251" s="103" t="str">
        <f>IF(직접데이타입력!$M256=2,IF(직접데이타입력!$E256="12",직접데이타입력!$K256," ")," ")</f>
        <v xml:space="preserve"> </v>
      </c>
      <c r="N251" s="103" t="str">
        <f>IF(직접데이타입력!$M256=2,IF(직접데이타입력!$E256="13",직접데이타입력!$K256," ")," ")</f>
        <v xml:space="preserve"> </v>
      </c>
      <c r="O251" s="103" t="str">
        <f>IF(직접데이타입력!$M256=2,IF(직접데이타입력!$E256="14",직접데이타입력!$K256," ")," ")</f>
        <v xml:space="preserve"> </v>
      </c>
      <c r="P251" s="103" t="str">
        <f>IF(직접데이타입력!$M256=2,IF(직접데이타입력!$E256="15",직접데이타입력!$K256," ")," ")</f>
        <v xml:space="preserve"> </v>
      </c>
      <c r="Q251" s="103" t="str">
        <f>IF(직접데이타입력!$M256=2,IF(직접데이타입력!$E256="16",직접데이타입력!$K256," ")," ")</f>
        <v xml:space="preserve"> </v>
      </c>
      <c r="R251" s="103" t="str">
        <f>IF(직접데이타입력!$M256=2,IF(직접데이타입력!$E256="17",직접데이타입력!$K256," ")," ")</f>
        <v xml:space="preserve"> </v>
      </c>
      <c r="S251" s="103" t="str">
        <f>IF(직접데이타입력!$M256=2,IF(직접데이타입력!$E256="18",직접데이타입력!$K256," ")," ")</f>
        <v xml:space="preserve"> </v>
      </c>
      <c r="T251" s="103" t="str">
        <f>IF(직접데이타입력!$M256=2,IF(직접데이타입력!$E256="19",직접데이타입력!$K256," ")," ")</f>
        <v xml:space="preserve"> </v>
      </c>
    </row>
    <row r="252" spans="1:20" ht="11.25" customHeight="1">
      <c r="A252" s="103">
        <f t="shared" si="3"/>
        <v>251</v>
      </c>
      <c r="B252" s="103" t="str">
        <f>IF(직접데이타입력!$M257=2,IF(직접데이타입력!$E257="1",직접데이타입력!$K257," ")," ")</f>
        <v xml:space="preserve"> </v>
      </c>
      <c r="C252" s="103" t="str">
        <f>IF(직접데이타입력!$M257=2,IF(직접데이타입력!$E257="2",직접데이타입력!$K257," ")," ")</f>
        <v xml:space="preserve"> </v>
      </c>
      <c r="D252" s="103" t="str">
        <f>IF(직접데이타입력!$M257=2,IF(직접데이타입력!$E257="3",직접데이타입력!$K257," ")," ")</f>
        <v xml:space="preserve"> </v>
      </c>
      <c r="E252" s="103" t="str">
        <f>IF(직접데이타입력!$M257=2,IF(직접데이타입력!$E257="4",직접데이타입력!$K257," ")," ")</f>
        <v xml:space="preserve"> </v>
      </c>
      <c r="F252" s="103" t="str">
        <f>IF(직접데이타입력!$M257=2,IF(직접데이타입력!$E257="5",직접데이타입력!$K257," ")," ")</f>
        <v xml:space="preserve"> </v>
      </c>
      <c r="G252" s="103" t="str">
        <f>IF(직접데이타입력!$M257=2,IF(직접데이타입력!$E257="6",직접데이타입력!$K257," ")," ")</f>
        <v xml:space="preserve"> </v>
      </c>
      <c r="H252" s="103" t="str">
        <f>IF(직접데이타입력!$M257=2,IF(직접데이타입력!$E257="7",직접데이타입력!$K257," ")," ")</f>
        <v xml:space="preserve"> </v>
      </c>
      <c r="I252" s="103" t="str">
        <f>IF(직접데이타입력!$M257=2,IF(직접데이타입력!$E257="8",직접데이타입력!$K257," ")," ")</f>
        <v xml:space="preserve"> </v>
      </c>
      <c r="J252" s="103" t="str">
        <f>IF(직접데이타입력!$M257=2,IF(직접데이타입력!$E257="9",직접데이타입력!$K257," ")," ")</f>
        <v xml:space="preserve"> </v>
      </c>
      <c r="K252" s="103" t="str">
        <f>IF(직접데이타입력!$M257=2,IF(직접데이타입력!$E257="10",직접데이타입력!$K257," ")," ")</f>
        <v xml:space="preserve"> </v>
      </c>
      <c r="L252" s="103" t="str">
        <f>IF(직접데이타입력!$M257=2,IF(직접데이타입력!$E257="11",직접데이타입력!$K257," ")," ")</f>
        <v xml:space="preserve"> </v>
      </c>
      <c r="M252" s="103" t="str">
        <f>IF(직접데이타입력!$M257=2,IF(직접데이타입력!$E257="12",직접데이타입력!$K257," ")," ")</f>
        <v xml:space="preserve"> </v>
      </c>
      <c r="N252" s="103" t="str">
        <f>IF(직접데이타입력!$M257=2,IF(직접데이타입력!$E257="13",직접데이타입력!$K257," ")," ")</f>
        <v xml:space="preserve"> </v>
      </c>
      <c r="O252" s="103" t="str">
        <f>IF(직접데이타입력!$M257=2,IF(직접데이타입력!$E257="14",직접데이타입력!$K257," ")," ")</f>
        <v xml:space="preserve"> </v>
      </c>
      <c r="P252" s="103" t="str">
        <f>IF(직접데이타입력!$M257=2,IF(직접데이타입력!$E257="15",직접데이타입력!$K257," ")," ")</f>
        <v xml:space="preserve"> </v>
      </c>
      <c r="Q252" s="103" t="str">
        <f>IF(직접데이타입력!$M257=2,IF(직접데이타입력!$E257="16",직접데이타입력!$K257," ")," ")</f>
        <v xml:space="preserve"> </v>
      </c>
      <c r="R252" s="103" t="str">
        <f>IF(직접데이타입력!$M257=2,IF(직접데이타입력!$E257="17",직접데이타입력!$K257," ")," ")</f>
        <v xml:space="preserve"> </v>
      </c>
      <c r="S252" s="103" t="str">
        <f>IF(직접데이타입력!$M257=2,IF(직접데이타입력!$E257="18",직접데이타입력!$K257," ")," ")</f>
        <v xml:space="preserve"> </v>
      </c>
      <c r="T252" s="103" t="str">
        <f>IF(직접데이타입력!$M257=2,IF(직접데이타입력!$E257="19",직접데이타입력!$K257," ")," ")</f>
        <v xml:space="preserve"> </v>
      </c>
    </row>
    <row r="253" spans="1:20" ht="11.25" customHeight="1">
      <c r="A253" s="103">
        <f t="shared" si="3"/>
        <v>252</v>
      </c>
      <c r="B253" s="103" t="str">
        <f>IF(직접데이타입력!$M258=2,IF(직접데이타입력!$E258="1",직접데이타입력!$K258," ")," ")</f>
        <v xml:space="preserve"> </v>
      </c>
      <c r="C253" s="103" t="str">
        <f>IF(직접데이타입력!$M258=2,IF(직접데이타입력!$E258="2",직접데이타입력!$K258," ")," ")</f>
        <v xml:space="preserve"> </v>
      </c>
      <c r="D253" s="103" t="str">
        <f>IF(직접데이타입력!$M258=2,IF(직접데이타입력!$E258="3",직접데이타입력!$K258," ")," ")</f>
        <v xml:space="preserve"> </v>
      </c>
      <c r="E253" s="103" t="str">
        <f>IF(직접데이타입력!$M258=2,IF(직접데이타입력!$E258="4",직접데이타입력!$K258," ")," ")</f>
        <v xml:space="preserve"> </v>
      </c>
      <c r="F253" s="103" t="str">
        <f>IF(직접데이타입력!$M258=2,IF(직접데이타입력!$E258="5",직접데이타입력!$K258," ")," ")</f>
        <v xml:space="preserve"> </v>
      </c>
      <c r="G253" s="103" t="str">
        <f>IF(직접데이타입력!$M258=2,IF(직접데이타입력!$E258="6",직접데이타입력!$K258," ")," ")</f>
        <v xml:space="preserve"> </v>
      </c>
      <c r="H253" s="103" t="str">
        <f>IF(직접데이타입력!$M258=2,IF(직접데이타입력!$E258="7",직접데이타입력!$K258," ")," ")</f>
        <v xml:space="preserve"> </v>
      </c>
      <c r="I253" s="103" t="str">
        <f>IF(직접데이타입력!$M258=2,IF(직접데이타입력!$E258="8",직접데이타입력!$K258," ")," ")</f>
        <v xml:space="preserve"> </v>
      </c>
      <c r="J253" s="103" t="str">
        <f>IF(직접데이타입력!$M258=2,IF(직접데이타입력!$E258="9",직접데이타입력!$K258," ")," ")</f>
        <v xml:space="preserve"> </v>
      </c>
      <c r="K253" s="103" t="str">
        <f>IF(직접데이타입력!$M258=2,IF(직접데이타입력!$E258="10",직접데이타입력!$K258," ")," ")</f>
        <v xml:space="preserve"> </v>
      </c>
      <c r="L253" s="103" t="str">
        <f>IF(직접데이타입력!$M258=2,IF(직접데이타입력!$E258="11",직접데이타입력!$K258," ")," ")</f>
        <v xml:space="preserve"> </v>
      </c>
      <c r="M253" s="103" t="str">
        <f>IF(직접데이타입력!$M258=2,IF(직접데이타입력!$E258="12",직접데이타입력!$K258," ")," ")</f>
        <v xml:space="preserve"> </v>
      </c>
      <c r="N253" s="103" t="str">
        <f>IF(직접데이타입력!$M258=2,IF(직접데이타입력!$E258="13",직접데이타입력!$K258," ")," ")</f>
        <v xml:space="preserve"> </v>
      </c>
      <c r="O253" s="103" t="str">
        <f>IF(직접데이타입력!$M258=2,IF(직접데이타입력!$E258="14",직접데이타입력!$K258," ")," ")</f>
        <v xml:space="preserve"> </v>
      </c>
      <c r="P253" s="103" t="str">
        <f>IF(직접데이타입력!$M258=2,IF(직접데이타입력!$E258="15",직접데이타입력!$K258," ")," ")</f>
        <v xml:space="preserve"> </v>
      </c>
      <c r="Q253" s="103" t="str">
        <f>IF(직접데이타입력!$M258=2,IF(직접데이타입력!$E258="16",직접데이타입력!$K258," ")," ")</f>
        <v xml:space="preserve"> </v>
      </c>
      <c r="R253" s="103" t="str">
        <f>IF(직접데이타입력!$M258=2,IF(직접데이타입력!$E258="17",직접데이타입력!$K258," ")," ")</f>
        <v xml:space="preserve"> </v>
      </c>
      <c r="S253" s="103" t="str">
        <f>IF(직접데이타입력!$M258=2,IF(직접데이타입력!$E258="18",직접데이타입력!$K258," ")," ")</f>
        <v xml:space="preserve"> </v>
      </c>
      <c r="T253" s="103" t="str">
        <f>IF(직접데이타입력!$M258=2,IF(직접데이타입력!$E258="19",직접데이타입력!$K258," ")," ")</f>
        <v xml:space="preserve"> </v>
      </c>
    </row>
    <row r="254" spans="1:20" ht="11.25" customHeight="1">
      <c r="A254" s="103">
        <f t="shared" si="3"/>
        <v>253</v>
      </c>
      <c r="B254" s="103" t="str">
        <f>IF(직접데이타입력!$M259=2,IF(직접데이타입력!$E259="1",직접데이타입력!$K259," ")," ")</f>
        <v xml:space="preserve"> </v>
      </c>
      <c r="C254" s="103" t="str">
        <f>IF(직접데이타입력!$M259=2,IF(직접데이타입력!$E259="2",직접데이타입력!$K259," ")," ")</f>
        <v xml:space="preserve"> </v>
      </c>
      <c r="D254" s="103" t="str">
        <f>IF(직접데이타입력!$M259=2,IF(직접데이타입력!$E259="3",직접데이타입력!$K259," ")," ")</f>
        <v xml:space="preserve"> </v>
      </c>
      <c r="E254" s="103" t="str">
        <f>IF(직접데이타입력!$M259=2,IF(직접데이타입력!$E259="4",직접데이타입력!$K259," ")," ")</f>
        <v xml:space="preserve"> </v>
      </c>
      <c r="F254" s="103" t="str">
        <f>IF(직접데이타입력!$M259=2,IF(직접데이타입력!$E259="5",직접데이타입력!$K259," ")," ")</f>
        <v xml:space="preserve"> </v>
      </c>
      <c r="G254" s="103" t="str">
        <f>IF(직접데이타입력!$M259=2,IF(직접데이타입력!$E259="6",직접데이타입력!$K259," ")," ")</f>
        <v xml:space="preserve"> </v>
      </c>
      <c r="H254" s="103" t="str">
        <f>IF(직접데이타입력!$M259=2,IF(직접데이타입력!$E259="7",직접데이타입력!$K259," ")," ")</f>
        <v xml:space="preserve"> </v>
      </c>
      <c r="I254" s="103" t="str">
        <f>IF(직접데이타입력!$M259=2,IF(직접데이타입력!$E259="8",직접데이타입력!$K259," ")," ")</f>
        <v xml:space="preserve"> </v>
      </c>
      <c r="J254" s="103" t="str">
        <f>IF(직접데이타입력!$M259=2,IF(직접데이타입력!$E259="9",직접데이타입력!$K259," ")," ")</f>
        <v xml:space="preserve"> </v>
      </c>
      <c r="K254" s="103" t="str">
        <f>IF(직접데이타입력!$M259=2,IF(직접데이타입력!$E259="10",직접데이타입력!$K259," ")," ")</f>
        <v xml:space="preserve"> </v>
      </c>
      <c r="L254" s="103" t="str">
        <f>IF(직접데이타입력!$M259=2,IF(직접데이타입력!$E259="11",직접데이타입력!$K259," ")," ")</f>
        <v xml:space="preserve"> </v>
      </c>
      <c r="M254" s="103" t="str">
        <f>IF(직접데이타입력!$M259=2,IF(직접데이타입력!$E259="12",직접데이타입력!$K259," ")," ")</f>
        <v xml:space="preserve"> </v>
      </c>
      <c r="N254" s="103" t="str">
        <f>IF(직접데이타입력!$M259=2,IF(직접데이타입력!$E259="13",직접데이타입력!$K259," ")," ")</f>
        <v xml:space="preserve"> </v>
      </c>
      <c r="O254" s="103" t="str">
        <f>IF(직접데이타입력!$M259=2,IF(직접데이타입력!$E259="14",직접데이타입력!$K259," ")," ")</f>
        <v xml:space="preserve"> </v>
      </c>
      <c r="P254" s="103" t="str">
        <f>IF(직접데이타입력!$M259=2,IF(직접데이타입력!$E259="15",직접데이타입력!$K259," ")," ")</f>
        <v xml:space="preserve"> </v>
      </c>
      <c r="Q254" s="103" t="str">
        <f>IF(직접데이타입력!$M259=2,IF(직접데이타입력!$E259="16",직접데이타입력!$K259," ")," ")</f>
        <v xml:space="preserve"> </v>
      </c>
      <c r="R254" s="103" t="str">
        <f>IF(직접데이타입력!$M259=2,IF(직접데이타입력!$E259="17",직접데이타입력!$K259," ")," ")</f>
        <v xml:space="preserve"> </v>
      </c>
      <c r="S254" s="103" t="str">
        <f>IF(직접데이타입력!$M259=2,IF(직접데이타입력!$E259="18",직접데이타입력!$K259," ")," ")</f>
        <v xml:space="preserve"> </v>
      </c>
      <c r="T254" s="103" t="str">
        <f>IF(직접데이타입력!$M259=2,IF(직접데이타입력!$E259="19",직접데이타입력!$K259," ")," ")</f>
        <v xml:space="preserve"> </v>
      </c>
    </row>
    <row r="255" spans="1:20" ht="11.25" customHeight="1">
      <c r="A255" s="103">
        <f t="shared" si="3"/>
        <v>254</v>
      </c>
      <c r="B255" s="103" t="str">
        <f>IF(직접데이타입력!$M260=2,IF(직접데이타입력!$E260="1",직접데이타입력!$K260," ")," ")</f>
        <v xml:space="preserve"> </v>
      </c>
      <c r="C255" s="103" t="str">
        <f>IF(직접데이타입력!$M260=2,IF(직접데이타입력!$E260="2",직접데이타입력!$K260," ")," ")</f>
        <v xml:space="preserve"> </v>
      </c>
      <c r="D255" s="103" t="str">
        <f>IF(직접데이타입력!$M260=2,IF(직접데이타입력!$E260="3",직접데이타입력!$K260," ")," ")</f>
        <v xml:space="preserve"> </v>
      </c>
      <c r="E255" s="103" t="str">
        <f>IF(직접데이타입력!$M260=2,IF(직접데이타입력!$E260="4",직접데이타입력!$K260," ")," ")</f>
        <v xml:space="preserve"> </v>
      </c>
      <c r="F255" s="103" t="str">
        <f>IF(직접데이타입력!$M260=2,IF(직접데이타입력!$E260="5",직접데이타입력!$K260," ")," ")</f>
        <v xml:space="preserve"> </v>
      </c>
      <c r="G255" s="103" t="str">
        <f>IF(직접데이타입력!$M260=2,IF(직접데이타입력!$E260="6",직접데이타입력!$K260," ")," ")</f>
        <v xml:space="preserve"> </v>
      </c>
      <c r="H255" s="103" t="str">
        <f>IF(직접데이타입력!$M260=2,IF(직접데이타입력!$E260="7",직접데이타입력!$K260," ")," ")</f>
        <v xml:space="preserve"> </v>
      </c>
      <c r="I255" s="103" t="str">
        <f>IF(직접데이타입력!$M260=2,IF(직접데이타입력!$E260="8",직접데이타입력!$K260," ")," ")</f>
        <v xml:space="preserve"> </v>
      </c>
      <c r="J255" s="103" t="str">
        <f>IF(직접데이타입력!$M260=2,IF(직접데이타입력!$E260="9",직접데이타입력!$K260," ")," ")</f>
        <v xml:space="preserve"> </v>
      </c>
      <c r="K255" s="103" t="str">
        <f>IF(직접데이타입력!$M260=2,IF(직접데이타입력!$E260="10",직접데이타입력!$K260," ")," ")</f>
        <v xml:space="preserve"> </v>
      </c>
      <c r="L255" s="103" t="str">
        <f>IF(직접데이타입력!$M260=2,IF(직접데이타입력!$E260="11",직접데이타입력!$K260," ")," ")</f>
        <v xml:space="preserve"> </v>
      </c>
      <c r="M255" s="103" t="str">
        <f>IF(직접데이타입력!$M260=2,IF(직접데이타입력!$E260="12",직접데이타입력!$K260," ")," ")</f>
        <v xml:space="preserve"> </v>
      </c>
      <c r="N255" s="103" t="str">
        <f>IF(직접데이타입력!$M260=2,IF(직접데이타입력!$E260="13",직접데이타입력!$K260," ")," ")</f>
        <v xml:space="preserve"> </v>
      </c>
      <c r="O255" s="103" t="str">
        <f>IF(직접데이타입력!$M260=2,IF(직접데이타입력!$E260="14",직접데이타입력!$K260," ")," ")</f>
        <v xml:space="preserve"> </v>
      </c>
      <c r="P255" s="103" t="str">
        <f>IF(직접데이타입력!$M260=2,IF(직접데이타입력!$E260="15",직접데이타입력!$K260," ")," ")</f>
        <v xml:space="preserve"> </v>
      </c>
      <c r="Q255" s="103" t="str">
        <f>IF(직접데이타입력!$M260=2,IF(직접데이타입력!$E260="16",직접데이타입력!$K260," ")," ")</f>
        <v xml:space="preserve"> </v>
      </c>
      <c r="R255" s="103" t="str">
        <f>IF(직접데이타입력!$M260=2,IF(직접데이타입력!$E260="17",직접데이타입력!$K260," ")," ")</f>
        <v xml:space="preserve"> </v>
      </c>
      <c r="S255" s="103" t="str">
        <f>IF(직접데이타입력!$M260=2,IF(직접데이타입력!$E260="18",직접데이타입력!$K260," ")," ")</f>
        <v xml:space="preserve"> </v>
      </c>
      <c r="T255" s="103" t="str">
        <f>IF(직접데이타입력!$M260=2,IF(직접데이타입력!$E260="19",직접데이타입력!$K260," ")," ")</f>
        <v xml:space="preserve"> </v>
      </c>
    </row>
    <row r="256" spans="1:20" ht="11.25" customHeight="1">
      <c r="A256" s="103">
        <f t="shared" si="3"/>
        <v>255</v>
      </c>
      <c r="B256" s="103" t="str">
        <f>IF(직접데이타입력!$M261=2,IF(직접데이타입력!$E261="1",직접데이타입력!$K261," ")," ")</f>
        <v xml:space="preserve"> </v>
      </c>
      <c r="C256" s="103" t="str">
        <f>IF(직접데이타입력!$M261=2,IF(직접데이타입력!$E261="2",직접데이타입력!$K261," ")," ")</f>
        <v xml:space="preserve"> </v>
      </c>
      <c r="D256" s="103" t="str">
        <f>IF(직접데이타입력!$M261=2,IF(직접데이타입력!$E261="3",직접데이타입력!$K261," ")," ")</f>
        <v xml:space="preserve"> </v>
      </c>
      <c r="E256" s="103" t="str">
        <f>IF(직접데이타입력!$M261=2,IF(직접데이타입력!$E261="4",직접데이타입력!$K261," ")," ")</f>
        <v xml:space="preserve"> </v>
      </c>
      <c r="F256" s="103" t="str">
        <f>IF(직접데이타입력!$M261=2,IF(직접데이타입력!$E261="5",직접데이타입력!$K261," ")," ")</f>
        <v xml:space="preserve"> </v>
      </c>
      <c r="G256" s="103" t="str">
        <f>IF(직접데이타입력!$M261=2,IF(직접데이타입력!$E261="6",직접데이타입력!$K261," ")," ")</f>
        <v xml:space="preserve"> </v>
      </c>
      <c r="H256" s="103" t="str">
        <f>IF(직접데이타입력!$M261=2,IF(직접데이타입력!$E261="7",직접데이타입력!$K261," ")," ")</f>
        <v xml:space="preserve"> </v>
      </c>
      <c r="I256" s="103" t="str">
        <f>IF(직접데이타입력!$M261=2,IF(직접데이타입력!$E261="8",직접데이타입력!$K261," ")," ")</f>
        <v xml:space="preserve"> </v>
      </c>
      <c r="J256" s="103" t="str">
        <f>IF(직접데이타입력!$M261=2,IF(직접데이타입력!$E261="9",직접데이타입력!$K261," ")," ")</f>
        <v xml:space="preserve"> </v>
      </c>
      <c r="K256" s="103" t="str">
        <f>IF(직접데이타입력!$M261=2,IF(직접데이타입력!$E261="10",직접데이타입력!$K261," ")," ")</f>
        <v xml:space="preserve"> </v>
      </c>
      <c r="L256" s="103" t="str">
        <f>IF(직접데이타입력!$M261=2,IF(직접데이타입력!$E261="11",직접데이타입력!$K261," ")," ")</f>
        <v xml:space="preserve"> </v>
      </c>
      <c r="M256" s="103" t="str">
        <f>IF(직접데이타입력!$M261=2,IF(직접데이타입력!$E261="12",직접데이타입력!$K261," ")," ")</f>
        <v xml:space="preserve"> </v>
      </c>
      <c r="N256" s="103" t="str">
        <f>IF(직접데이타입력!$M261=2,IF(직접데이타입력!$E261="13",직접데이타입력!$K261," ")," ")</f>
        <v xml:space="preserve"> </v>
      </c>
      <c r="O256" s="103" t="str">
        <f>IF(직접데이타입력!$M261=2,IF(직접데이타입력!$E261="14",직접데이타입력!$K261," ")," ")</f>
        <v xml:space="preserve"> </v>
      </c>
      <c r="P256" s="103" t="str">
        <f>IF(직접데이타입력!$M261=2,IF(직접데이타입력!$E261="15",직접데이타입력!$K261," ")," ")</f>
        <v xml:space="preserve"> </v>
      </c>
      <c r="Q256" s="103" t="str">
        <f>IF(직접데이타입력!$M261=2,IF(직접데이타입력!$E261="16",직접데이타입력!$K261," ")," ")</f>
        <v xml:space="preserve"> </v>
      </c>
      <c r="R256" s="103" t="str">
        <f>IF(직접데이타입력!$M261=2,IF(직접데이타입력!$E261="17",직접데이타입력!$K261," ")," ")</f>
        <v xml:space="preserve"> </v>
      </c>
      <c r="S256" s="103" t="str">
        <f>IF(직접데이타입력!$M261=2,IF(직접데이타입력!$E261="18",직접데이타입력!$K261," ")," ")</f>
        <v xml:space="preserve"> </v>
      </c>
      <c r="T256" s="103" t="str">
        <f>IF(직접데이타입력!$M261=2,IF(직접데이타입력!$E261="19",직접데이타입력!$K261," ")," ")</f>
        <v xml:space="preserve"> </v>
      </c>
    </row>
    <row r="257" spans="1:20" ht="11.25" customHeight="1">
      <c r="A257" s="103">
        <f t="shared" si="3"/>
        <v>256</v>
      </c>
      <c r="B257" s="103" t="str">
        <f>IF(직접데이타입력!$M262=2,IF(직접데이타입력!$E262="1",직접데이타입력!$K262," ")," ")</f>
        <v xml:space="preserve"> </v>
      </c>
      <c r="C257" s="103" t="str">
        <f>IF(직접데이타입력!$M262=2,IF(직접데이타입력!$E262="2",직접데이타입력!$K262," ")," ")</f>
        <v xml:space="preserve"> </v>
      </c>
      <c r="D257" s="103" t="str">
        <f>IF(직접데이타입력!$M262=2,IF(직접데이타입력!$E262="3",직접데이타입력!$K262," ")," ")</f>
        <v xml:space="preserve"> </v>
      </c>
      <c r="E257" s="103" t="str">
        <f>IF(직접데이타입력!$M262=2,IF(직접데이타입력!$E262="4",직접데이타입력!$K262," ")," ")</f>
        <v xml:space="preserve"> </v>
      </c>
      <c r="F257" s="103" t="str">
        <f>IF(직접데이타입력!$M262=2,IF(직접데이타입력!$E262="5",직접데이타입력!$K262," ")," ")</f>
        <v xml:space="preserve"> </v>
      </c>
      <c r="G257" s="103" t="str">
        <f>IF(직접데이타입력!$M262=2,IF(직접데이타입력!$E262="6",직접데이타입력!$K262," ")," ")</f>
        <v xml:space="preserve"> </v>
      </c>
      <c r="H257" s="103" t="str">
        <f>IF(직접데이타입력!$M262=2,IF(직접데이타입력!$E262="7",직접데이타입력!$K262," ")," ")</f>
        <v xml:space="preserve"> </v>
      </c>
      <c r="I257" s="103" t="str">
        <f>IF(직접데이타입력!$M262=2,IF(직접데이타입력!$E262="8",직접데이타입력!$K262," ")," ")</f>
        <v xml:space="preserve"> </v>
      </c>
      <c r="J257" s="103" t="str">
        <f>IF(직접데이타입력!$M262=2,IF(직접데이타입력!$E262="9",직접데이타입력!$K262," ")," ")</f>
        <v xml:space="preserve"> </v>
      </c>
      <c r="K257" s="103" t="str">
        <f>IF(직접데이타입력!$M262=2,IF(직접데이타입력!$E262="10",직접데이타입력!$K262," ")," ")</f>
        <v xml:space="preserve"> </v>
      </c>
      <c r="L257" s="103" t="str">
        <f>IF(직접데이타입력!$M262=2,IF(직접데이타입력!$E262="11",직접데이타입력!$K262," ")," ")</f>
        <v xml:space="preserve"> </v>
      </c>
      <c r="M257" s="103" t="str">
        <f>IF(직접데이타입력!$M262=2,IF(직접데이타입력!$E262="12",직접데이타입력!$K262," ")," ")</f>
        <v xml:space="preserve"> </v>
      </c>
      <c r="N257" s="103" t="str">
        <f>IF(직접데이타입력!$M262=2,IF(직접데이타입력!$E262="13",직접데이타입력!$K262," ")," ")</f>
        <v xml:space="preserve"> </v>
      </c>
      <c r="O257" s="103" t="str">
        <f>IF(직접데이타입력!$M262=2,IF(직접데이타입력!$E262="14",직접데이타입력!$K262," ")," ")</f>
        <v xml:space="preserve"> </v>
      </c>
      <c r="P257" s="103" t="str">
        <f>IF(직접데이타입력!$M262=2,IF(직접데이타입력!$E262="15",직접데이타입력!$K262," ")," ")</f>
        <v xml:space="preserve"> </v>
      </c>
      <c r="Q257" s="103" t="str">
        <f>IF(직접데이타입력!$M262=2,IF(직접데이타입력!$E262="16",직접데이타입력!$K262," ")," ")</f>
        <v xml:space="preserve"> </v>
      </c>
      <c r="R257" s="103" t="str">
        <f>IF(직접데이타입력!$M262=2,IF(직접데이타입력!$E262="17",직접데이타입력!$K262," ")," ")</f>
        <v xml:space="preserve"> </v>
      </c>
      <c r="S257" s="103" t="str">
        <f>IF(직접데이타입력!$M262=2,IF(직접데이타입력!$E262="18",직접데이타입력!$K262," ")," ")</f>
        <v xml:space="preserve"> </v>
      </c>
      <c r="T257" s="103" t="str">
        <f>IF(직접데이타입력!$M262=2,IF(직접데이타입력!$E262="19",직접데이타입력!$K262," ")," ")</f>
        <v xml:space="preserve"> </v>
      </c>
    </row>
    <row r="258" spans="1:20" ht="11.25" customHeight="1">
      <c r="A258" s="103">
        <f t="shared" si="3"/>
        <v>257</v>
      </c>
      <c r="B258" s="103" t="str">
        <f>IF(직접데이타입력!$M263=2,IF(직접데이타입력!$E263="1",직접데이타입력!$K263," ")," ")</f>
        <v xml:space="preserve"> </v>
      </c>
      <c r="C258" s="103" t="str">
        <f>IF(직접데이타입력!$M263=2,IF(직접데이타입력!$E263="2",직접데이타입력!$K263," ")," ")</f>
        <v xml:space="preserve"> </v>
      </c>
      <c r="D258" s="103" t="str">
        <f>IF(직접데이타입력!$M263=2,IF(직접데이타입력!$E263="3",직접데이타입력!$K263," ")," ")</f>
        <v xml:space="preserve"> </v>
      </c>
      <c r="E258" s="103" t="str">
        <f>IF(직접데이타입력!$M263=2,IF(직접데이타입력!$E263="4",직접데이타입력!$K263," ")," ")</f>
        <v xml:space="preserve"> </v>
      </c>
      <c r="F258" s="103" t="str">
        <f>IF(직접데이타입력!$M263=2,IF(직접데이타입력!$E263="5",직접데이타입력!$K263," ")," ")</f>
        <v xml:space="preserve"> </v>
      </c>
      <c r="G258" s="103" t="str">
        <f>IF(직접데이타입력!$M263=2,IF(직접데이타입력!$E263="6",직접데이타입력!$K263," ")," ")</f>
        <v xml:space="preserve"> </v>
      </c>
      <c r="H258" s="103" t="str">
        <f>IF(직접데이타입력!$M263=2,IF(직접데이타입력!$E263="7",직접데이타입력!$K263," ")," ")</f>
        <v xml:space="preserve"> </v>
      </c>
      <c r="I258" s="103" t="str">
        <f>IF(직접데이타입력!$M263=2,IF(직접데이타입력!$E263="8",직접데이타입력!$K263," ")," ")</f>
        <v xml:space="preserve"> </v>
      </c>
      <c r="J258" s="103" t="str">
        <f>IF(직접데이타입력!$M263=2,IF(직접데이타입력!$E263="9",직접데이타입력!$K263," ")," ")</f>
        <v xml:space="preserve"> </v>
      </c>
      <c r="K258" s="103" t="str">
        <f>IF(직접데이타입력!$M263=2,IF(직접데이타입력!$E263="10",직접데이타입력!$K263," ")," ")</f>
        <v xml:space="preserve"> </v>
      </c>
      <c r="L258" s="103" t="str">
        <f>IF(직접데이타입력!$M263=2,IF(직접데이타입력!$E263="11",직접데이타입력!$K263," ")," ")</f>
        <v xml:space="preserve"> </v>
      </c>
      <c r="M258" s="103" t="str">
        <f>IF(직접데이타입력!$M263=2,IF(직접데이타입력!$E263="12",직접데이타입력!$K263," ")," ")</f>
        <v xml:space="preserve"> </v>
      </c>
      <c r="N258" s="103" t="str">
        <f>IF(직접데이타입력!$M263=2,IF(직접데이타입력!$E263="13",직접데이타입력!$K263," ")," ")</f>
        <v xml:space="preserve"> </v>
      </c>
      <c r="O258" s="103" t="str">
        <f>IF(직접데이타입력!$M263=2,IF(직접데이타입력!$E263="14",직접데이타입력!$K263," ")," ")</f>
        <v xml:space="preserve"> </v>
      </c>
      <c r="P258" s="103" t="str">
        <f>IF(직접데이타입력!$M263=2,IF(직접데이타입력!$E263="15",직접데이타입력!$K263," ")," ")</f>
        <v xml:space="preserve"> </v>
      </c>
      <c r="Q258" s="103" t="str">
        <f>IF(직접데이타입력!$M263=2,IF(직접데이타입력!$E263="16",직접데이타입력!$K263," ")," ")</f>
        <v xml:space="preserve"> </v>
      </c>
      <c r="R258" s="103" t="str">
        <f>IF(직접데이타입력!$M263=2,IF(직접데이타입력!$E263="17",직접데이타입력!$K263," ")," ")</f>
        <v xml:space="preserve"> </v>
      </c>
      <c r="S258" s="103" t="str">
        <f>IF(직접데이타입력!$M263=2,IF(직접데이타입력!$E263="18",직접데이타입력!$K263," ")," ")</f>
        <v xml:space="preserve"> </v>
      </c>
      <c r="T258" s="103" t="str">
        <f>IF(직접데이타입력!$M263=2,IF(직접데이타입력!$E263="19",직접데이타입력!$K263," ")," ")</f>
        <v xml:space="preserve"> </v>
      </c>
    </row>
    <row r="259" spans="1:20" ht="11.25" customHeight="1">
      <c r="A259" s="103">
        <f t="shared" ref="A259:A322" si="4">ROW()-1</f>
        <v>258</v>
      </c>
      <c r="B259" s="103" t="str">
        <f>IF(직접데이타입력!$M264=2,IF(직접데이타입력!$E264="1",직접데이타입력!$K264," ")," ")</f>
        <v xml:space="preserve"> </v>
      </c>
      <c r="C259" s="103" t="str">
        <f>IF(직접데이타입력!$M264=2,IF(직접데이타입력!$E264="2",직접데이타입력!$K264," ")," ")</f>
        <v xml:space="preserve"> </v>
      </c>
      <c r="D259" s="103" t="str">
        <f>IF(직접데이타입력!$M264=2,IF(직접데이타입력!$E264="3",직접데이타입력!$K264," ")," ")</f>
        <v xml:space="preserve"> </v>
      </c>
      <c r="E259" s="103" t="str">
        <f>IF(직접데이타입력!$M264=2,IF(직접데이타입력!$E264="4",직접데이타입력!$K264," ")," ")</f>
        <v xml:space="preserve"> </v>
      </c>
      <c r="F259" s="103" t="str">
        <f>IF(직접데이타입력!$M264=2,IF(직접데이타입력!$E264="5",직접데이타입력!$K264," ")," ")</f>
        <v xml:space="preserve"> </v>
      </c>
      <c r="G259" s="103" t="str">
        <f>IF(직접데이타입력!$M264=2,IF(직접데이타입력!$E264="6",직접데이타입력!$K264," ")," ")</f>
        <v xml:space="preserve"> </v>
      </c>
      <c r="H259" s="103" t="str">
        <f>IF(직접데이타입력!$M264=2,IF(직접데이타입력!$E264="7",직접데이타입력!$K264," ")," ")</f>
        <v xml:space="preserve"> </v>
      </c>
      <c r="I259" s="103" t="str">
        <f>IF(직접데이타입력!$M264=2,IF(직접데이타입력!$E264="8",직접데이타입력!$K264," ")," ")</f>
        <v xml:space="preserve"> </v>
      </c>
      <c r="J259" s="103" t="str">
        <f>IF(직접데이타입력!$M264=2,IF(직접데이타입력!$E264="9",직접데이타입력!$K264," ")," ")</f>
        <v xml:space="preserve"> </v>
      </c>
      <c r="K259" s="103" t="str">
        <f>IF(직접데이타입력!$M264=2,IF(직접데이타입력!$E264="10",직접데이타입력!$K264," ")," ")</f>
        <v xml:space="preserve"> </v>
      </c>
      <c r="L259" s="103" t="str">
        <f>IF(직접데이타입력!$M264=2,IF(직접데이타입력!$E264="11",직접데이타입력!$K264," ")," ")</f>
        <v xml:space="preserve"> </v>
      </c>
      <c r="M259" s="103" t="str">
        <f>IF(직접데이타입력!$M264=2,IF(직접데이타입력!$E264="12",직접데이타입력!$K264," ")," ")</f>
        <v xml:space="preserve"> </v>
      </c>
      <c r="N259" s="103" t="str">
        <f>IF(직접데이타입력!$M264=2,IF(직접데이타입력!$E264="13",직접데이타입력!$K264," ")," ")</f>
        <v xml:space="preserve"> </v>
      </c>
      <c r="O259" s="103" t="str">
        <f>IF(직접데이타입력!$M264=2,IF(직접데이타입력!$E264="14",직접데이타입력!$K264," ")," ")</f>
        <v xml:space="preserve"> </v>
      </c>
      <c r="P259" s="103" t="str">
        <f>IF(직접데이타입력!$M264=2,IF(직접데이타입력!$E264="15",직접데이타입력!$K264," ")," ")</f>
        <v xml:space="preserve"> </v>
      </c>
      <c r="Q259" s="103" t="str">
        <f>IF(직접데이타입력!$M264=2,IF(직접데이타입력!$E264="16",직접데이타입력!$K264," ")," ")</f>
        <v xml:space="preserve"> </v>
      </c>
      <c r="R259" s="103" t="str">
        <f>IF(직접데이타입력!$M264=2,IF(직접데이타입력!$E264="17",직접데이타입력!$K264," ")," ")</f>
        <v xml:space="preserve"> </v>
      </c>
      <c r="S259" s="103" t="str">
        <f>IF(직접데이타입력!$M264=2,IF(직접데이타입력!$E264="18",직접데이타입력!$K264," ")," ")</f>
        <v xml:space="preserve"> </v>
      </c>
      <c r="T259" s="103" t="str">
        <f>IF(직접데이타입력!$M264=2,IF(직접데이타입력!$E264="19",직접데이타입력!$K264," ")," ")</f>
        <v xml:space="preserve"> </v>
      </c>
    </row>
    <row r="260" spans="1:20" ht="11.25" customHeight="1">
      <c r="A260" s="103">
        <f t="shared" si="4"/>
        <v>259</v>
      </c>
      <c r="B260" s="103" t="str">
        <f>IF(직접데이타입력!$M265=2,IF(직접데이타입력!$E265="1",직접데이타입력!$K265," ")," ")</f>
        <v xml:space="preserve"> </v>
      </c>
      <c r="C260" s="103" t="str">
        <f>IF(직접데이타입력!$M265=2,IF(직접데이타입력!$E265="2",직접데이타입력!$K265," ")," ")</f>
        <v xml:space="preserve"> </v>
      </c>
      <c r="D260" s="103" t="str">
        <f>IF(직접데이타입력!$M265=2,IF(직접데이타입력!$E265="3",직접데이타입력!$K265," ")," ")</f>
        <v xml:space="preserve"> </v>
      </c>
      <c r="E260" s="103" t="str">
        <f>IF(직접데이타입력!$M265=2,IF(직접데이타입력!$E265="4",직접데이타입력!$K265," ")," ")</f>
        <v xml:space="preserve"> </v>
      </c>
      <c r="F260" s="103" t="str">
        <f>IF(직접데이타입력!$M265=2,IF(직접데이타입력!$E265="5",직접데이타입력!$K265," ")," ")</f>
        <v xml:space="preserve"> </v>
      </c>
      <c r="G260" s="103" t="str">
        <f>IF(직접데이타입력!$M265=2,IF(직접데이타입력!$E265="6",직접데이타입력!$K265," ")," ")</f>
        <v xml:space="preserve"> </v>
      </c>
      <c r="H260" s="103" t="str">
        <f>IF(직접데이타입력!$M265=2,IF(직접데이타입력!$E265="7",직접데이타입력!$K265," ")," ")</f>
        <v xml:space="preserve"> </v>
      </c>
      <c r="I260" s="103" t="str">
        <f>IF(직접데이타입력!$M265=2,IF(직접데이타입력!$E265="8",직접데이타입력!$K265," ")," ")</f>
        <v xml:space="preserve"> </v>
      </c>
      <c r="J260" s="103" t="str">
        <f>IF(직접데이타입력!$M265=2,IF(직접데이타입력!$E265="9",직접데이타입력!$K265," ")," ")</f>
        <v xml:space="preserve"> </v>
      </c>
      <c r="K260" s="103" t="str">
        <f>IF(직접데이타입력!$M265=2,IF(직접데이타입력!$E265="10",직접데이타입력!$K265," ")," ")</f>
        <v xml:space="preserve"> </v>
      </c>
      <c r="L260" s="103" t="str">
        <f>IF(직접데이타입력!$M265=2,IF(직접데이타입력!$E265="11",직접데이타입력!$K265," ")," ")</f>
        <v xml:space="preserve"> </v>
      </c>
      <c r="M260" s="103" t="str">
        <f>IF(직접데이타입력!$M265=2,IF(직접데이타입력!$E265="12",직접데이타입력!$K265," ")," ")</f>
        <v xml:space="preserve"> </v>
      </c>
      <c r="N260" s="103" t="str">
        <f>IF(직접데이타입력!$M265=2,IF(직접데이타입력!$E265="13",직접데이타입력!$K265," ")," ")</f>
        <v xml:space="preserve"> </v>
      </c>
      <c r="O260" s="103" t="str">
        <f>IF(직접데이타입력!$M265=2,IF(직접데이타입력!$E265="14",직접데이타입력!$K265," ")," ")</f>
        <v xml:space="preserve"> </v>
      </c>
      <c r="P260" s="103" t="str">
        <f>IF(직접데이타입력!$M265=2,IF(직접데이타입력!$E265="15",직접데이타입력!$K265," ")," ")</f>
        <v xml:space="preserve"> </v>
      </c>
      <c r="Q260" s="103" t="str">
        <f>IF(직접데이타입력!$M265=2,IF(직접데이타입력!$E265="16",직접데이타입력!$K265," ")," ")</f>
        <v xml:space="preserve"> </v>
      </c>
      <c r="R260" s="103" t="str">
        <f>IF(직접데이타입력!$M265=2,IF(직접데이타입력!$E265="17",직접데이타입력!$K265," ")," ")</f>
        <v xml:space="preserve"> </v>
      </c>
      <c r="S260" s="103" t="str">
        <f>IF(직접데이타입력!$M265=2,IF(직접데이타입력!$E265="18",직접데이타입력!$K265," ")," ")</f>
        <v xml:space="preserve"> </v>
      </c>
      <c r="T260" s="103" t="str">
        <f>IF(직접데이타입력!$M265=2,IF(직접데이타입력!$E265="19",직접데이타입력!$K265," ")," ")</f>
        <v xml:space="preserve"> </v>
      </c>
    </row>
    <row r="261" spans="1:20" ht="11.25" customHeight="1">
      <c r="A261" s="103">
        <f t="shared" si="4"/>
        <v>260</v>
      </c>
      <c r="B261" s="103" t="str">
        <f>IF(직접데이타입력!$M266=2,IF(직접데이타입력!$E266="1",직접데이타입력!$K266," ")," ")</f>
        <v xml:space="preserve"> </v>
      </c>
      <c r="C261" s="103" t="str">
        <f>IF(직접데이타입력!$M266=2,IF(직접데이타입력!$E266="2",직접데이타입력!$K266," ")," ")</f>
        <v xml:space="preserve"> </v>
      </c>
      <c r="D261" s="103" t="str">
        <f>IF(직접데이타입력!$M266=2,IF(직접데이타입력!$E266="3",직접데이타입력!$K266," ")," ")</f>
        <v xml:space="preserve"> </v>
      </c>
      <c r="E261" s="103" t="str">
        <f>IF(직접데이타입력!$M266=2,IF(직접데이타입력!$E266="4",직접데이타입력!$K266," ")," ")</f>
        <v xml:space="preserve"> </v>
      </c>
      <c r="F261" s="103" t="str">
        <f>IF(직접데이타입력!$M266=2,IF(직접데이타입력!$E266="5",직접데이타입력!$K266," ")," ")</f>
        <v xml:space="preserve"> </v>
      </c>
      <c r="G261" s="103" t="str">
        <f>IF(직접데이타입력!$M266=2,IF(직접데이타입력!$E266="6",직접데이타입력!$K266," ")," ")</f>
        <v xml:space="preserve"> </v>
      </c>
      <c r="H261" s="103" t="str">
        <f>IF(직접데이타입력!$M266=2,IF(직접데이타입력!$E266="7",직접데이타입력!$K266," ")," ")</f>
        <v xml:space="preserve"> </v>
      </c>
      <c r="I261" s="103" t="str">
        <f>IF(직접데이타입력!$M266=2,IF(직접데이타입력!$E266="8",직접데이타입력!$K266," ")," ")</f>
        <v xml:space="preserve"> </v>
      </c>
      <c r="J261" s="103" t="str">
        <f>IF(직접데이타입력!$M266=2,IF(직접데이타입력!$E266="9",직접데이타입력!$K266," ")," ")</f>
        <v xml:space="preserve"> </v>
      </c>
      <c r="K261" s="103" t="str">
        <f>IF(직접데이타입력!$M266=2,IF(직접데이타입력!$E266="10",직접데이타입력!$K266," ")," ")</f>
        <v xml:space="preserve"> </v>
      </c>
      <c r="L261" s="103" t="str">
        <f>IF(직접데이타입력!$M266=2,IF(직접데이타입력!$E266="11",직접데이타입력!$K266," ")," ")</f>
        <v xml:space="preserve"> </v>
      </c>
      <c r="M261" s="103" t="str">
        <f>IF(직접데이타입력!$M266=2,IF(직접데이타입력!$E266="12",직접데이타입력!$K266," ")," ")</f>
        <v xml:space="preserve"> </v>
      </c>
      <c r="N261" s="103" t="str">
        <f>IF(직접데이타입력!$M266=2,IF(직접데이타입력!$E266="13",직접데이타입력!$K266," ")," ")</f>
        <v xml:space="preserve"> </v>
      </c>
      <c r="O261" s="103" t="str">
        <f>IF(직접데이타입력!$M266=2,IF(직접데이타입력!$E266="14",직접데이타입력!$K266," ")," ")</f>
        <v xml:space="preserve"> </v>
      </c>
      <c r="P261" s="103" t="str">
        <f>IF(직접데이타입력!$M266=2,IF(직접데이타입력!$E266="15",직접데이타입력!$K266," ")," ")</f>
        <v xml:space="preserve"> </v>
      </c>
      <c r="Q261" s="103" t="str">
        <f>IF(직접데이타입력!$M266=2,IF(직접데이타입력!$E266="16",직접데이타입력!$K266," ")," ")</f>
        <v xml:space="preserve"> </v>
      </c>
      <c r="R261" s="103" t="str">
        <f>IF(직접데이타입력!$M266=2,IF(직접데이타입력!$E266="17",직접데이타입력!$K266," ")," ")</f>
        <v xml:space="preserve"> </v>
      </c>
      <c r="S261" s="103" t="str">
        <f>IF(직접데이타입력!$M266=2,IF(직접데이타입력!$E266="18",직접데이타입력!$K266," ")," ")</f>
        <v xml:space="preserve"> </v>
      </c>
      <c r="T261" s="103" t="str">
        <f>IF(직접데이타입력!$M266=2,IF(직접데이타입력!$E266="19",직접데이타입력!$K266," ")," ")</f>
        <v xml:space="preserve"> </v>
      </c>
    </row>
    <row r="262" spans="1:20" ht="11.25" customHeight="1">
      <c r="A262" s="103">
        <f t="shared" si="4"/>
        <v>261</v>
      </c>
      <c r="B262" s="103" t="str">
        <f>IF(직접데이타입력!$M267=2,IF(직접데이타입력!$E267="1",직접데이타입력!$K267," ")," ")</f>
        <v xml:space="preserve"> </v>
      </c>
      <c r="C262" s="103" t="str">
        <f>IF(직접데이타입력!$M267=2,IF(직접데이타입력!$E267="2",직접데이타입력!$K267," ")," ")</f>
        <v xml:space="preserve"> </v>
      </c>
      <c r="D262" s="103" t="str">
        <f>IF(직접데이타입력!$M267=2,IF(직접데이타입력!$E267="3",직접데이타입력!$K267," ")," ")</f>
        <v xml:space="preserve"> </v>
      </c>
      <c r="E262" s="103" t="str">
        <f>IF(직접데이타입력!$M267=2,IF(직접데이타입력!$E267="4",직접데이타입력!$K267," ")," ")</f>
        <v xml:space="preserve"> </v>
      </c>
      <c r="F262" s="103" t="str">
        <f>IF(직접데이타입력!$M267=2,IF(직접데이타입력!$E267="5",직접데이타입력!$K267," ")," ")</f>
        <v xml:space="preserve"> </v>
      </c>
      <c r="G262" s="103" t="str">
        <f>IF(직접데이타입력!$M267=2,IF(직접데이타입력!$E267="6",직접데이타입력!$K267," ")," ")</f>
        <v xml:space="preserve"> </v>
      </c>
      <c r="H262" s="103" t="str">
        <f>IF(직접데이타입력!$M267=2,IF(직접데이타입력!$E267="7",직접데이타입력!$K267," ")," ")</f>
        <v xml:space="preserve"> </v>
      </c>
      <c r="I262" s="103" t="str">
        <f>IF(직접데이타입력!$M267=2,IF(직접데이타입력!$E267="8",직접데이타입력!$K267," ")," ")</f>
        <v xml:space="preserve"> </v>
      </c>
      <c r="J262" s="103" t="str">
        <f>IF(직접데이타입력!$M267=2,IF(직접데이타입력!$E267="9",직접데이타입력!$K267," ")," ")</f>
        <v xml:space="preserve"> </v>
      </c>
      <c r="K262" s="103" t="str">
        <f>IF(직접데이타입력!$M267=2,IF(직접데이타입력!$E267="10",직접데이타입력!$K267," ")," ")</f>
        <v xml:space="preserve"> </v>
      </c>
      <c r="L262" s="103" t="str">
        <f>IF(직접데이타입력!$M267=2,IF(직접데이타입력!$E267="11",직접데이타입력!$K267," ")," ")</f>
        <v xml:space="preserve"> </v>
      </c>
      <c r="M262" s="103" t="str">
        <f>IF(직접데이타입력!$M267=2,IF(직접데이타입력!$E267="12",직접데이타입력!$K267," ")," ")</f>
        <v xml:space="preserve"> </v>
      </c>
      <c r="N262" s="103" t="str">
        <f>IF(직접데이타입력!$M267=2,IF(직접데이타입력!$E267="13",직접데이타입력!$K267," ")," ")</f>
        <v xml:space="preserve"> </v>
      </c>
      <c r="O262" s="103" t="str">
        <f>IF(직접데이타입력!$M267=2,IF(직접데이타입력!$E267="14",직접데이타입력!$K267," ")," ")</f>
        <v xml:space="preserve"> </v>
      </c>
      <c r="P262" s="103" t="str">
        <f>IF(직접데이타입력!$M267=2,IF(직접데이타입력!$E267="15",직접데이타입력!$K267," ")," ")</f>
        <v xml:space="preserve"> </v>
      </c>
      <c r="Q262" s="103" t="str">
        <f>IF(직접데이타입력!$M267=2,IF(직접데이타입력!$E267="16",직접데이타입력!$K267," ")," ")</f>
        <v xml:space="preserve"> </v>
      </c>
      <c r="R262" s="103" t="str">
        <f>IF(직접데이타입력!$M267=2,IF(직접데이타입력!$E267="17",직접데이타입력!$K267," ")," ")</f>
        <v xml:space="preserve"> </v>
      </c>
      <c r="S262" s="103" t="str">
        <f>IF(직접데이타입력!$M267=2,IF(직접데이타입력!$E267="18",직접데이타입력!$K267," ")," ")</f>
        <v xml:space="preserve"> </v>
      </c>
      <c r="T262" s="103" t="str">
        <f>IF(직접데이타입력!$M267=2,IF(직접데이타입력!$E267="19",직접데이타입력!$K267," ")," ")</f>
        <v xml:space="preserve"> </v>
      </c>
    </row>
    <row r="263" spans="1:20" ht="11.25" customHeight="1">
      <c r="A263" s="103">
        <f t="shared" si="4"/>
        <v>262</v>
      </c>
      <c r="B263" s="103" t="str">
        <f>IF(직접데이타입력!$M268=2,IF(직접데이타입력!$E268="1",직접데이타입력!$K268," ")," ")</f>
        <v xml:space="preserve"> </v>
      </c>
      <c r="C263" s="103" t="str">
        <f>IF(직접데이타입력!$M268=2,IF(직접데이타입력!$E268="2",직접데이타입력!$K268," ")," ")</f>
        <v xml:space="preserve"> </v>
      </c>
      <c r="D263" s="103" t="str">
        <f>IF(직접데이타입력!$M268=2,IF(직접데이타입력!$E268="3",직접데이타입력!$K268," ")," ")</f>
        <v xml:space="preserve"> </v>
      </c>
      <c r="E263" s="103" t="str">
        <f>IF(직접데이타입력!$M268=2,IF(직접데이타입력!$E268="4",직접데이타입력!$K268," ")," ")</f>
        <v xml:space="preserve"> </v>
      </c>
      <c r="F263" s="103" t="str">
        <f>IF(직접데이타입력!$M268=2,IF(직접데이타입력!$E268="5",직접데이타입력!$K268," ")," ")</f>
        <v xml:space="preserve"> </v>
      </c>
      <c r="G263" s="103" t="str">
        <f>IF(직접데이타입력!$M268=2,IF(직접데이타입력!$E268="6",직접데이타입력!$K268," ")," ")</f>
        <v xml:space="preserve"> </v>
      </c>
      <c r="H263" s="103" t="str">
        <f>IF(직접데이타입력!$M268=2,IF(직접데이타입력!$E268="7",직접데이타입력!$K268," ")," ")</f>
        <v xml:space="preserve"> </v>
      </c>
      <c r="I263" s="103" t="str">
        <f>IF(직접데이타입력!$M268=2,IF(직접데이타입력!$E268="8",직접데이타입력!$K268," ")," ")</f>
        <v xml:space="preserve"> </v>
      </c>
      <c r="J263" s="103" t="str">
        <f>IF(직접데이타입력!$M268=2,IF(직접데이타입력!$E268="9",직접데이타입력!$K268," ")," ")</f>
        <v xml:space="preserve"> </v>
      </c>
      <c r="K263" s="103" t="str">
        <f>IF(직접데이타입력!$M268=2,IF(직접데이타입력!$E268="10",직접데이타입력!$K268," ")," ")</f>
        <v xml:space="preserve"> </v>
      </c>
      <c r="L263" s="103" t="str">
        <f>IF(직접데이타입력!$M268=2,IF(직접데이타입력!$E268="11",직접데이타입력!$K268," ")," ")</f>
        <v xml:space="preserve"> </v>
      </c>
      <c r="M263" s="103" t="str">
        <f>IF(직접데이타입력!$M268=2,IF(직접데이타입력!$E268="12",직접데이타입력!$K268," ")," ")</f>
        <v xml:space="preserve"> </v>
      </c>
      <c r="N263" s="103" t="str">
        <f>IF(직접데이타입력!$M268=2,IF(직접데이타입력!$E268="13",직접데이타입력!$K268," ")," ")</f>
        <v xml:space="preserve"> </v>
      </c>
      <c r="O263" s="103" t="str">
        <f>IF(직접데이타입력!$M268=2,IF(직접데이타입력!$E268="14",직접데이타입력!$K268," ")," ")</f>
        <v xml:space="preserve"> </v>
      </c>
      <c r="P263" s="103" t="str">
        <f>IF(직접데이타입력!$M268=2,IF(직접데이타입력!$E268="15",직접데이타입력!$K268," ")," ")</f>
        <v xml:space="preserve"> </v>
      </c>
      <c r="Q263" s="103" t="str">
        <f>IF(직접데이타입력!$M268=2,IF(직접데이타입력!$E268="16",직접데이타입력!$K268," ")," ")</f>
        <v xml:space="preserve"> </v>
      </c>
      <c r="R263" s="103" t="str">
        <f>IF(직접데이타입력!$M268=2,IF(직접데이타입력!$E268="17",직접데이타입력!$K268," ")," ")</f>
        <v xml:space="preserve"> </v>
      </c>
      <c r="S263" s="103" t="str">
        <f>IF(직접데이타입력!$M268=2,IF(직접데이타입력!$E268="18",직접데이타입력!$K268," ")," ")</f>
        <v xml:space="preserve"> </v>
      </c>
      <c r="T263" s="103" t="str">
        <f>IF(직접데이타입력!$M268=2,IF(직접데이타입력!$E268="19",직접데이타입력!$K268," ")," ")</f>
        <v xml:space="preserve"> </v>
      </c>
    </row>
    <row r="264" spans="1:20" ht="11.25" customHeight="1">
      <c r="A264" s="103">
        <f t="shared" si="4"/>
        <v>263</v>
      </c>
      <c r="B264" s="103" t="str">
        <f>IF(직접데이타입력!$M269=2,IF(직접데이타입력!$E269="1",직접데이타입력!$K269," ")," ")</f>
        <v xml:space="preserve"> </v>
      </c>
      <c r="C264" s="103" t="str">
        <f>IF(직접데이타입력!$M269=2,IF(직접데이타입력!$E269="2",직접데이타입력!$K269," ")," ")</f>
        <v xml:space="preserve"> </v>
      </c>
      <c r="D264" s="103" t="str">
        <f>IF(직접데이타입력!$M269=2,IF(직접데이타입력!$E269="3",직접데이타입력!$K269," ")," ")</f>
        <v xml:space="preserve"> </v>
      </c>
      <c r="E264" s="103" t="str">
        <f>IF(직접데이타입력!$M269=2,IF(직접데이타입력!$E269="4",직접데이타입력!$K269," ")," ")</f>
        <v xml:space="preserve"> </v>
      </c>
      <c r="F264" s="103" t="str">
        <f>IF(직접데이타입력!$M269=2,IF(직접데이타입력!$E269="5",직접데이타입력!$K269," ")," ")</f>
        <v xml:space="preserve"> </v>
      </c>
      <c r="G264" s="103" t="str">
        <f>IF(직접데이타입력!$M269=2,IF(직접데이타입력!$E269="6",직접데이타입력!$K269," ")," ")</f>
        <v xml:space="preserve"> </v>
      </c>
      <c r="H264" s="103" t="str">
        <f>IF(직접데이타입력!$M269=2,IF(직접데이타입력!$E269="7",직접데이타입력!$K269," ")," ")</f>
        <v xml:space="preserve"> </v>
      </c>
      <c r="I264" s="103" t="str">
        <f>IF(직접데이타입력!$M269=2,IF(직접데이타입력!$E269="8",직접데이타입력!$K269," ")," ")</f>
        <v xml:space="preserve"> </v>
      </c>
      <c r="J264" s="103" t="str">
        <f>IF(직접데이타입력!$M269=2,IF(직접데이타입력!$E269="9",직접데이타입력!$K269," ")," ")</f>
        <v xml:space="preserve"> </v>
      </c>
      <c r="K264" s="103" t="str">
        <f>IF(직접데이타입력!$M269=2,IF(직접데이타입력!$E269="10",직접데이타입력!$K269," ")," ")</f>
        <v xml:space="preserve"> </v>
      </c>
      <c r="L264" s="103" t="str">
        <f>IF(직접데이타입력!$M269=2,IF(직접데이타입력!$E269="11",직접데이타입력!$K269," ")," ")</f>
        <v xml:space="preserve"> </v>
      </c>
      <c r="M264" s="103" t="str">
        <f>IF(직접데이타입력!$M269=2,IF(직접데이타입력!$E269="12",직접데이타입력!$K269," ")," ")</f>
        <v xml:space="preserve"> </v>
      </c>
      <c r="N264" s="103" t="str">
        <f>IF(직접데이타입력!$M269=2,IF(직접데이타입력!$E269="13",직접데이타입력!$K269," ")," ")</f>
        <v xml:space="preserve"> </v>
      </c>
      <c r="O264" s="103" t="str">
        <f>IF(직접데이타입력!$M269=2,IF(직접데이타입력!$E269="14",직접데이타입력!$K269," ")," ")</f>
        <v xml:space="preserve"> </v>
      </c>
      <c r="P264" s="103" t="str">
        <f>IF(직접데이타입력!$M269=2,IF(직접데이타입력!$E269="15",직접데이타입력!$K269," ")," ")</f>
        <v xml:space="preserve"> </v>
      </c>
      <c r="Q264" s="103" t="str">
        <f>IF(직접데이타입력!$M269=2,IF(직접데이타입력!$E269="16",직접데이타입력!$K269," ")," ")</f>
        <v xml:space="preserve"> </v>
      </c>
      <c r="R264" s="103" t="str">
        <f>IF(직접데이타입력!$M269=2,IF(직접데이타입력!$E269="17",직접데이타입력!$K269," ")," ")</f>
        <v xml:space="preserve"> </v>
      </c>
      <c r="S264" s="103" t="str">
        <f>IF(직접데이타입력!$M269=2,IF(직접데이타입력!$E269="18",직접데이타입력!$K269," ")," ")</f>
        <v xml:space="preserve"> </v>
      </c>
      <c r="T264" s="103" t="str">
        <f>IF(직접데이타입력!$M269=2,IF(직접데이타입력!$E269="19",직접데이타입력!$K269," ")," ")</f>
        <v xml:space="preserve"> </v>
      </c>
    </row>
    <row r="265" spans="1:20" ht="11.25" customHeight="1">
      <c r="A265" s="103">
        <f t="shared" si="4"/>
        <v>264</v>
      </c>
      <c r="B265" s="103" t="str">
        <f>IF(직접데이타입력!$M270=2,IF(직접데이타입력!$E270="1",직접데이타입력!$K270," ")," ")</f>
        <v xml:space="preserve"> </v>
      </c>
      <c r="C265" s="103" t="str">
        <f>IF(직접데이타입력!$M270=2,IF(직접데이타입력!$E270="2",직접데이타입력!$K270," ")," ")</f>
        <v xml:space="preserve"> </v>
      </c>
      <c r="D265" s="103" t="str">
        <f>IF(직접데이타입력!$M270=2,IF(직접데이타입력!$E270="3",직접데이타입력!$K270," ")," ")</f>
        <v xml:space="preserve"> </v>
      </c>
      <c r="E265" s="103" t="str">
        <f>IF(직접데이타입력!$M270=2,IF(직접데이타입력!$E270="4",직접데이타입력!$K270," ")," ")</f>
        <v xml:space="preserve"> </v>
      </c>
      <c r="F265" s="103" t="str">
        <f>IF(직접데이타입력!$M270=2,IF(직접데이타입력!$E270="5",직접데이타입력!$K270," ")," ")</f>
        <v xml:space="preserve"> </v>
      </c>
      <c r="G265" s="103" t="str">
        <f>IF(직접데이타입력!$M270=2,IF(직접데이타입력!$E270="6",직접데이타입력!$K270," ")," ")</f>
        <v xml:space="preserve"> </v>
      </c>
      <c r="H265" s="103" t="str">
        <f>IF(직접데이타입력!$M270=2,IF(직접데이타입력!$E270="7",직접데이타입력!$K270," ")," ")</f>
        <v xml:space="preserve"> </v>
      </c>
      <c r="I265" s="103" t="str">
        <f>IF(직접데이타입력!$M270=2,IF(직접데이타입력!$E270="8",직접데이타입력!$K270," ")," ")</f>
        <v xml:space="preserve"> </v>
      </c>
      <c r="J265" s="103" t="str">
        <f>IF(직접데이타입력!$M270=2,IF(직접데이타입력!$E270="9",직접데이타입력!$K270," ")," ")</f>
        <v xml:space="preserve"> </v>
      </c>
      <c r="K265" s="103" t="str">
        <f>IF(직접데이타입력!$M270=2,IF(직접데이타입력!$E270="10",직접데이타입력!$K270," ")," ")</f>
        <v xml:space="preserve"> </v>
      </c>
      <c r="L265" s="103" t="str">
        <f>IF(직접데이타입력!$M270=2,IF(직접데이타입력!$E270="11",직접데이타입력!$K270," ")," ")</f>
        <v xml:space="preserve"> </v>
      </c>
      <c r="M265" s="103" t="str">
        <f>IF(직접데이타입력!$M270=2,IF(직접데이타입력!$E270="12",직접데이타입력!$K270," ")," ")</f>
        <v xml:space="preserve"> </v>
      </c>
      <c r="N265" s="103" t="str">
        <f>IF(직접데이타입력!$M270=2,IF(직접데이타입력!$E270="13",직접데이타입력!$K270," ")," ")</f>
        <v xml:space="preserve"> </v>
      </c>
      <c r="O265" s="103" t="str">
        <f>IF(직접데이타입력!$M270=2,IF(직접데이타입력!$E270="14",직접데이타입력!$K270," ")," ")</f>
        <v xml:space="preserve"> </v>
      </c>
      <c r="P265" s="103" t="str">
        <f>IF(직접데이타입력!$M270=2,IF(직접데이타입력!$E270="15",직접데이타입력!$K270," ")," ")</f>
        <v xml:space="preserve"> </v>
      </c>
      <c r="Q265" s="103" t="str">
        <f>IF(직접데이타입력!$M270=2,IF(직접데이타입력!$E270="16",직접데이타입력!$K270," ")," ")</f>
        <v xml:space="preserve"> </v>
      </c>
      <c r="R265" s="103" t="str">
        <f>IF(직접데이타입력!$M270=2,IF(직접데이타입력!$E270="17",직접데이타입력!$K270," ")," ")</f>
        <v xml:space="preserve"> </v>
      </c>
      <c r="S265" s="103" t="str">
        <f>IF(직접데이타입력!$M270=2,IF(직접데이타입력!$E270="18",직접데이타입력!$K270," ")," ")</f>
        <v xml:space="preserve"> </v>
      </c>
      <c r="T265" s="103" t="str">
        <f>IF(직접데이타입력!$M270=2,IF(직접데이타입력!$E270="19",직접데이타입력!$K270," ")," ")</f>
        <v xml:space="preserve"> </v>
      </c>
    </row>
    <row r="266" spans="1:20" ht="11.25" customHeight="1">
      <c r="A266" s="103">
        <f t="shared" si="4"/>
        <v>265</v>
      </c>
      <c r="B266" s="103" t="str">
        <f>IF(직접데이타입력!$M271=2,IF(직접데이타입력!$E271="1",직접데이타입력!$K271," ")," ")</f>
        <v xml:space="preserve"> </v>
      </c>
      <c r="C266" s="103" t="str">
        <f>IF(직접데이타입력!$M271=2,IF(직접데이타입력!$E271="2",직접데이타입력!$K271," ")," ")</f>
        <v xml:space="preserve"> </v>
      </c>
      <c r="D266" s="103" t="str">
        <f>IF(직접데이타입력!$M271=2,IF(직접데이타입력!$E271="3",직접데이타입력!$K271," ")," ")</f>
        <v xml:space="preserve"> </v>
      </c>
      <c r="E266" s="103" t="str">
        <f>IF(직접데이타입력!$M271=2,IF(직접데이타입력!$E271="4",직접데이타입력!$K271," ")," ")</f>
        <v xml:space="preserve"> </v>
      </c>
      <c r="F266" s="103" t="str">
        <f>IF(직접데이타입력!$M271=2,IF(직접데이타입력!$E271="5",직접데이타입력!$K271," ")," ")</f>
        <v xml:space="preserve"> </v>
      </c>
      <c r="G266" s="103" t="str">
        <f>IF(직접데이타입력!$M271=2,IF(직접데이타입력!$E271="6",직접데이타입력!$K271," ")," ")</f>
        <v xml:space="preserve"> </v>
      </c>
      <c r="H266" s="103" t="str">
        <f>IF(직접데이타입력!$M271=2,IF(직접데이타입력!$E271="7",직접데이타입력!$K271," ")," ")</f>
        <v xml:space="preserve"> </v>
      </c>
      <c r="I266" s="103" t="str">
        <f>IF(직접데이타입력!$M271=2,IF(직접데이타입력!$E271="8",직접데이타입력!$K271," ")," ")</f>
        <v xml:space="preserve"> </v>
      </c>
      <c r="J266" s="103" t="str">
        <f>IF(직접데이타입력!$M271=2,IF(직접데이타입력!$E271="9",직접데이타입력!$K271," ")," ")</f>
        <v xml:space="preserve"> </v>
      </c>
      <c r="K266" s="103" t="str">
        <f>IF(직접데이타입력!$M271=2,IF(직접데이타입력!$E271="10",직접데이타입력!$K271," ")," ")</f>
        <v xml:space="preserve"> </v>
      </c>
      <c r="L266" s="103" t="str">
        <f>IF(직접데이타입력!$M271=2,IF(직접데이타입력!$E271="11",직접데이타입력!$K271," ")," ")</f>
        <v xml:space="preserve"> </v>
      </c>
      <c r="M266" s="103" t="str">
        <f>IF(직접데이타입력!$M271=2,IF(직접데이타입력!$E271="12",직접데이타입력!$K271," ")," ")</f>
        <v xml:space="preserve"> </v>
      </c>
      <c r="N266" s="103" t="str">
        <f>IF(직접데이타입력!$M271=2,IF(직접데이타입력!$E271="13",직접데이타입력!$K271," ")," ")</f>
        <v xml:space="preserve"> </v>
      </c>
      <c r="O266" s="103" t="str">
        <f>IF(직접데이타입력!$M271=2,IF(직접데이타입력!$E271="14",직접데이타입력!$K271," ")," ")</f>
        <v xml:space="preserve"> </v>
      </c>
      <c r="P266" s="103" t="str">
        <f>IF(직접데이타입력!$M271=2,IF(직접데이타입력!$E271="15",직접데이타입력!$K271," ")," ")</f>
        <v xml:space="preserve"> </v>
      </c>
      <c r="Q266" s="103" t="str">
        <f>IF(직접데이타입력!$M271=2,IF(직접데이타입력!$E271="16",직접데이타입력!$K271," ")," ")</f>
        <v xml:space="preserve"> </v>
      </c>
      <c r="R266" s="103" t="str">
        <f>IF(직접데이타입력!$M271=2,IF(직접데이타입력!$E271="17",직접데이타입력!$K271," ")," ")</f>
        <v xml:space="preserve"> </v>
      </c>
      <c r="S266" s="103" t="str">
        <f>IF(직접데이타입력!$M271=2,IF(직접데이타입력!$E271="18",직접데이타입력!$K271," ")," ")</f>
        <v xml:space="preserve"> </v>
      </c>
      <c r="T266" s="103" t="str">
        <f>IF(직접데이타입력!$M271=2,IF(직접데이타입력!$E271="19",직접데이타입력!$K271," ")," ")</f>
        <v xml:space="preserve"> </v>
      </c>
    </row>
    <row r="267" spans="1:20" ht="11.25" customHeight="1">
      <c r="A267" s="103">
        <f t="shared" si="4"/>
        <v>266</v>
      </c>
      <c r="B267" s="103" t="str">
        <f>IF(직접데이타입력!$M272=2,IF(직접데이타입력!$E272="1",직접데이타입력!$K272," ")," ")</f>
        <v xml:space="preserve"> </v>
      </c>
      <c r="C267" s="103" t="str">
        <f>IF(직접데이타입력!$M272=2,IF(직접데이타입력!$E272="2",직접데이타입력!$K272," ")," ")</f>
        <v xml:space="preserve"> </v>
      </c>
      <c r="D267" s="103" t="str">
        <f>IF(직접데이타입력!$M272=2,IF(직접데이타입력!$E272="3",직접데이타입력!$K272," ")," ")</f>
        <v xml:space="preserve"> </v>
      </c>
      <c r="E267" s="103" t="str">
        <f>IF(직접데이타입력!$M272=2,IF(직접데이타입력!$E272="4",직접데이타입력!$K272," ")," ")</f>
        <v xml:space="preserve"> </v>
      </c>
      <c r="F267" s="103" t="str">
        <f>IF(직접데이타입력!$M272=2,IF(직접데이타입력!$E272="5",직접데이타입력!$K272," ")," ")</f>
        <v xml:space="preserve"> </v>
      </c>
      <c r="G267" s="103" t="str">
        <f>IF(직접데이타입력!$M272=2,IF(직접데이타입력!$E272="6",직접데이타입력!$K272," ")," ")</f>
        <v xml:space="preserve"> </v>
      </c>
      <c r="H267" s="103" t="str">
        <f>IF(직접데이타입력!$M272=2,IF(직접데이타입력!$E272="7",직접데이타입력!$K272," ")," ")</f>
        <v xml:space="preserve"> </v>
      </c>
      <c r="I267" s="103" t="str">
        <f>IF(직접데이타입력!$M272=2,IF(직접데이타입력!$E272="8",직접데이타입력!$K272," ")," ")</f>
        <v xml:space="preserve"> </v>
      </c>
      <c r="J267" s="103" t="str">
        <f>IF(직접데이타입력!$M272=2,IF(직접데이타입력!$E272="9",직접데이타입력!$K272," ")," ")</f>
        <v xml:space="preserve"> </v>
      </c>
      <c r="K267" s="103" t="str">
        <f>IF(직접데이타입력!$M272=2,IF(직접데이타입력!$E272="10",직접데이타입력!$K272," ")," ")</f>
        <v xml:space="preserve"> </v>
      </c>
      <c r="L267" s="103" t="str">
        <f>IF(직접데이타입력!$M272=2,IF(직접데이타입력!$E272="11",직접데이타입력!$K272," ")," ")</f>
        <v xml:space="preserve"> </v>
      </c>
      <c r="M267" s="103" t="str">
        <f>IF(직접데이타입력!$M272=2,IF(직접데이타입력!$E272="12",직접데이타입력!$K272," ")," ")</f>
        <v xml:space="preserve"> </v>
      </c>
      <c r="N267" s="103" t="str">
        <f>IF(직접데이타입력!$M272=2,IF(직접데이타입력!$E272="13",직접데이타입력!$K272," ")," ")</f>
        <v xml:space="preserve"> </v>
      </c>
      <c r="O267" s="103" t="str">
        <f>IF(직접데이타입력!$M272=2,IF(직접데이타입력!$E272="14",직접데이타입력!$K272," ")," ")</f>
        <v xml:space="preserve"> </v>
      </c>
      <c r="P267" s="103" t="str">
        <f>IF(직접데이타입력!$M272=2,IF(직접데이타입력!$E272="15",직접데이타입력!$K272," ")," ")</f>
        <v xml:space="preserve"> </v>
      </c>
      <c r="Q267" s="103" t="str">
        <f>IF(직접데이타입력!$M272=2,IF(직접데이타입력!$E272="16",직접데이타입력!$K272," ")," ")</f>
        <v xml:space="preserve"> </v>
      </c>
      <c r="R267" s="103" t="str">
        <f>IF(직접데이타입력!$M272=2,IF(직접데이타입력!$E272="17",직접데이타입력!$K272," ")," ")</f>
        <v xml:space="preserve"> </v>
      </c>
      <c r="S267" s="103" t="str">
        <f>IF(직접데이타입력!$M272=2,IF(직접데이타입력!$E272="18",직접데이타입력!$K272," ")," ")</f>
        <v xml:space="preserve"> </v>
      </c>
      <c r="T267" s="103" t="str">
        <f>IF(직접데이타입력!$M272=2,IF(직접데이타입력!$E272="19",직접데이타입력!$K272," ")," ")</f>
        <v xml:space="preserve"> </v>
      </c>
    </row>
    <row r="268" spans="1:20" ht="11.25" customHeight="1">
      <c r="A268" s="103">
        <f t="shared" si="4"/>
        <v>267</v>
      </c>
      <c r="B268" s="103" t="str">
        <f>IF(직접데이타입력!$M273=2,IF(직접데이타입력!$E273="1",직접데이타입력!$K273," ")," ")</f>
        <v xml:space="preserve"> </v>
      </c>
      <c r="C268" s="103" t="str">
        <f>IF(직접데이타입력!$M273=2,IF(직접데이타입력!$E273="2",직접데이타입력!$K273," ")," ")</f>
        <v xml:space="preserve"> </v>
      </c>
      <c r="D268" s="103" t="str">
        <f>IF(직접데이타입력!$M273=2,IF(직접데이타입력!$E273="3",직접데이타입력!$K273," ")," ")</f>
        <v xml:space="preserve"> </v>
      </c>
      <c r="E268" s="103" t="str">
        <f>IF(직접데이타입력!$M273=2,IF(직접데이타입력!$E273="4",직접데이타입력!$K273," ")," ")</f>
        <v xml:space="preserve"> </v>
      </c>
      <c r="F268" s="103" t="str">
        <f>IF(직접데이타입력!$M273=2,IF(직접데이타입력!$E273="5",직접데이타입력!$K273," ")," ")</f>
        <v xml:space="preserve"> </v>
      </c>
      <c r="G268" s="103" t="str">
        <f>IF(직접데이타입력!$M273=2,IF(직접데이타입력!$E273="6",직접데이타입력!$K273," ")," ")</f>
        <v xml:space="preserve"> </v>
      </c>
      <c r="H268" s="103" t="str">
        <f>IF(직접데이타입력!$M273=2,IF(직접데이타입력!$E273="7",직접데이타입력!$K273," ")," ")</f>
        <v xml:space="preserve"> </v>
      </c>
      <c r="I268" s="103" t="str">
        <f>IF(직접데이타입력!$M273=2,IF(직접데이타입력!$E273="8",직접데이타입력!$K273," ")," ")</f>
        <v xml:space="preserve"> </v>
      </c>
      <c r="J268" s="103" t="str">
        <f>IF(직접데이타입력!$M273=2,IF(직접데이타입력!$E273="9",직접데이타입력!$K273," ")," ")</f>
        <v xml:space="preserve"> </v>
      </c>
      <c r="K268" s="103" t="str">
        <f>IF(직접데이타입력!$M273=2,IF(직접데이타입력!$E273="10",직접데이타입력!$K273," ")," ")</f>
        <v xml:space="preserve"> </v>
      </c>
      <c r="L268" s="103" t="str">
        <f>IF(직접데이타입력!$M273=2,IF(직접데이타입력!$E273="11",직접데이타입력!$K273," ")," ")</f>
        <v xml:space="preserve"> </v>
      </c>
      <c r="M268" s="103" t="str">
        <f>IF(직접데이타입력!$M273=2,IF(직접데이타입력!$E273="12",직접데이타입력!$K273," ")," ")</f>
        <v xml:space="preserve"> </v>
      </c>
      <c r="N268" s="103" t="str">
        <f>IF(직접데이타입력!$M273=2,IF(직접데이타입력!$E273="13",직접데이타입력!$K273," ")," ")</f>
        <v xml:space="preserve"> </v>
      </c>
      <c r="O268" s="103" t="str">
        <f>IF(직접데이타입력!$M273=2,IF(직접데이타입력!$E273="14",직접데이타입력!$K273," ")," ")</f>
        <v xml:space="preserve"> </v>
      </c>
      <c r="P268" s="103" t="str">
        <f>IF(직접데이타입력!$M273=2,IF(직접데이타입력!$E273="15",직접데이타입력!$K273," ")," ")</f>
        <v xml:space="preserve"> </v>
      </c>
      <c r="Q268" s="103" t="str">
        <f>IF(직접데이타입력!$M273=2,IF(직접데이타입력!$E273="16",직접데이타입력!$K273," ")," ")</f>
        <v xml:space="preserve"> </v>
      </c>
      <c r="R268" s="103" t="str">
        <f>IF(직접데이타입력!$M273=2,IF(직접데이타입력!$E273="17",직접데이타입력!$K273," ")," ")</f>
        <v xml:space="preserve"> </v>
      </c>
      <c r="S268" s="103" t="str">
        <f>IF(직접데이타입력!$M273=2,IF(직접데이타입력!$E273="18",직접데이타입력!$K273," ")," ")</f>
        <v xml:space="preserve"> </v>
      </c>
      <c r="T268" s="103" t="str">
        <f>IF(직접데이타입력!$M273=2,IF(직접데이타입력!$E273="19",직접데이타입력!$K273," ")," ")</f>
        <v xml:space="preserve"> </v>
      </c>
    </row>
    <row r="269" spans="1:20" ht="11.25" customHeight="1">
      <c r="A269" s="103">
        <f t="shared" si="4"/>
        <v>268</v>
      </c>
      <c r="B269" s="103" t="str">
        <f>IF(직접데이타입력!$M274=2,IF(직접데이타입력!$E274="1",직접데이타입력!$K274," ")," ")</f>
        <v xml:space="preserve"> </v>
      </c>
      <c r="C269" s="103" t="str">
        <f>IF(직접데이타입력!$M274=2,IF(직접데이타입력!$E274="2",직접데이타입력!$K274," ")," ")</f>
        <v xml:space="preserve"> </v>
      </c>
      <c r="D269" s="103" t="str">
        <f>IF(직접데이타입력!$M274=2,IF(직접데이타입력!$E274="3",직접데이타입력!$K274," ")," ")</f>
        <v xml:space="preserve"> </v>
      </c>
      <c r="E269" s="103" t="str">
        <f>IF(직접데이타입력!$M274=2,IF(직접데이타입력!$E274="4",직접데이타입력!$K274," ")," ")</f>
        <v xml:space="preserve"> </v>
      </c>
      <c r="F269" s="103" t="str">
        <f>IF(직접데이타입력!$M274=2,IF(직접데이타입력!$E274="5",직접데이타입력!$K274," ")," ")</f>
        <v xml:space="preserve"> </v>
      </c>
      <c r="G269" s="103" t="str">
        <f>IF(직접데이타입력!$M274=2,IF(직접데이타입력!$E274="6",직접데이타입력!$K274," ")," ")</f>
        <v xml:space="preserve"> </v>
      </c>
      <c r="H269" s="103" t="str">
        <f>IF(직접데이타입력!$M274=2,IF(직접데이타입력!$E274="7",직접데이타입력!$K274," ")," ")</f>
        <v xml:space="preserve"> </v>
      </c>
      <c r="I269" s="103" t="str">
        <f>IF(직접데이타입력!$M274=2,IF(직접데이타입력!$E274="8",직접데이타입력!$K274," ")," ")</f>
        <v xml:space="preserve"> </v>
      </c>
      <c r="J269" s="103" t="str">
        <f>IF(직접데이타입력!$M274=2,IF(직접데이타입력!$E274="9",직접데이타입력!$K274," ")," ")</f>
        <v xml:space="preserve"> </v>
      </c>
      <c r="K269" s="103" t="str">
        <f>IF(직접데이타입력!$M274=2,IF(직접데이타입력!$E274="10",직접데이타입력!$K274," ")," ")</f>
        <v xml:space="preserve"> </v>
      </c>
      <c r="L269" s="103" t="str">
        <f>IF(직접데이타입력!$M274=2,IF(직접데이타입력!$E274="11",직접데이타입력!$K274," ")," ")</f>
        <v xml:space="preserve"> </v>
      </c>
      <c r="M269" s="103" t="str">
        <f>IF(직접데이타입력!$M274=2,IF(직접데이타입력!$E274="12",직접데이타입력!$K274," ")," ")</f>
        <v xml:space="preserve"> </v>
      </c>
      <c r="N269" s="103" t="str">
        <f>IF(직접데이타입력!$M274=2,IF(직접데이타입력!$E274="13",직접데이타입력!$K274," ")," ")</f>
        <v xml:space="preserve"> </v>
      </c>
      <c r="O269" s="103" t="str">
        <f>IF(직접데이타입력!$M274=2,IF(직접데이타입력!$E274="14",직접데이타입력!$K274," ")," ")</f>
        <v xml:space="preserve"> </v>
      </c>
      <c r="P269" s="103" t="str">
        <f>IF(직접데이타입력!$M274=2,IF(직접데이타입력!$E274="15",직접데이타입력!$K274," ")," ")</f>
        <v xml:space="preserve"> </v>
      </c>
      <c r="Q269" s="103" t="str">
        <f>IF(직접데이타입력!$M274=2,IF(직접데이타입력!$E274="16",직접데이타입력!$K274," ")," ")</f>
        <v xml:space="preserve"> </v>
      </c>
      <c r="R269" s="103" t="str">
        <f>IF(직접데이타입력!$M274=2,IF(직접데이타입력!$E274="17",직접데이타입력!$K274," ")," ")</f>
        <v xml:space="preserve"> </v>
      </c>
      <c r="S269" s="103" t="str">
        <f>IF(직접데이타입력!$M274=2,IF(직접데이타입력!$E274="18",직접데이타입력!$K274," ")," ")</f>
        <v xml:space="preserve"> </v>
      </c>
      <c r="T269" s="103" t="str">
        <f>IF(직접데이타입력!$M274=2,IF(직접데이타입력!$E274="19",직접데이타입력!$K274," ")," ")</f>
        <v xml:space="preserve"> </v>
      </c>
    </row>
    <row r="270" spans="1:20" ht="11.25" customHeight="1">
      <c r="A270" s="103">
        <f t="shared" si="4"/>
        <v>269</v>
      </c>
      <c r="B270" s="103" t="str">
        <f>IF(직접데이타입력!$M275=2,IF(직접데이타입력!$E275="1",직접데이타입력!$K275," ")," ")</f>
        <v xml:space="preserve"> </v>
      </c>
      <c r="C270" s="103" t="str">
        <f>IF(직접데이타입력!$M275=2,IF(직접데이타입력!$E275="2",직접데이타입력!$K275," ")," ")</f>
        <v xml:space="preserve"> </v>
      </c>
      <c r="D270" s="103" t="str">
        <f>IF(직접데이타입력!$M275=2,IF(직접데이타입력!$E275="3",직접데이타입력!$K275," ")," ")</f>
        <v xml:space="preserve"> </v>
      </c>
      <c r="E270" s="103" t="str">
        <f>IF(직접데이타입력!$M275=2,IF(직접데이타입력!$E275="4",직접데이타입력!$K275," ")," ")</f>
        <v xml:space="preserve"> </v>
      </c>
      <c r="F270" s="103" t="str">
        <f>IF(직접데이타입력!$M275=2,IF(직접데이타입력!$E275="5",직접데이타입력!$K275," ")," ")</f>
        <v xml:space="preserve"> </v>
      </c>
      <c r="G270" s="103" t="str">
        <f>IF(직접데이타입력!$M275=2,IF(직접데이타입력!$E275="6",직접데이타입력!$K275," ")," ")</f>
        <v xml:space="preserve"> </v>
      </c>
      <c r="H270" s="103" t="str">
        <f>IF(직접데이타입력!$M275=2,IF(직접데이타입력!$E275="7",직접데이타입력!$K275," ")," ")</f>
        <v xml:space="preserve"> </v>
      </c>
      <c r="I270" s="103" t="str">
        <f>IF(직접데이타입력!$M275=2,IF(직접데이타입력!$E275="8",직접데이타입력!$K275," ")," ")</f>
        <v xml:space="preserve"> </v>
      </c>
      <c r="J270" s="103" t="str">
        <f>IF(직접데이타입력!$M275=2,IF(직접데이타입력!$E275="9",직접데이타입력!$K275," ")," ")</f>
        <v xml:space="preserve"> </v>
      </c>
      <c r="K270" s="103" t="str">
        <f>IF(직접데이타입력!$M275=2,IF(직접데이타입력!$E275="10",직접데이타입력!$K275," ")," ")</f>
        <v xml:space="preserve"> </v>
      </c>
      <c r="L270" s="103" t="str">
        <f>IF(직접데이타입력!$M275=2,IF(직접데이타입력!$E275="11",직접데이타입력!$K275," ")," ")</f>
        <v xml:space="preserve"> </v>
      </c>
      <c r="M270" s="103" t="str">
        <f>IF(직접데이타입력!$M275=2,IF(직접데이타입력!$E275="12",직접데이타입력!$K275," ")," ")</f>
        <v xml:space="preserve"> </v>
      </c>
      <c r="N270" s="103" t="str">
        <f>IF(직접데이타입력!$M275=2,IF(직접데이타입력!$E275="13",직접데이타입력!$K275," ")," ")</f>
        <v xml:space="preserve"> </v>
      </c>
      <c r="O270" s="103" t="str">
        <f>IF(직접데이타입력!$M275=2,IF(직접데이타입력!$E275="14",직접데이타입력!$K275," ")," ")</f>
        <v xml:space="preserve"> </v>
      </c>
      <c r="P270" s="103" t="str">
        <f>IF(직접데이타입력!$M275=2,IF(직접데이타입력!$E275="15",직접데이타입력!$K275," ")," ")</f>
        <v xml:space="preserve"> </v>
      </c>
      <c r="Q270" s="103" t="str">
        <f>IF(직접데이타입력!$M275=2,IF(직접데이타입력!$E275="16",직접데이타입력!$K275," ")," ")</f>
        <v xml:space="preserve"> </v>
      </c>
      <c r="R270" s="103" t="str">
        <f>IF(직접데이타입력!$M275=2,IF(직접데이타입력!$E275="17",직접데이타입력!$K275," ")," ")</f>
        <v xml:space="preserve"> </v>
      </c>
      <c r="S270" s="103" t="str">
        <f>IF(직접데이타입력!$M275=2,IF(직접데이타입력!$E275="18",직접데이타입력!$K275," ")," ")</f>
        <v xml:space="preserve"> </v>
      </c>
      <c r="T270" s="103" t="str">
        <f>IF(직접데이타입력!$M275=2,IF(직접데이타입력!$E275="19",직접데이타입력!$K275," ")," ")</f>
        <v xml:space="preserve"> </v>
      </c>
    </row>
    <row r="271" spans="1:20" ht="11.25" customHeight="1">
      <c r="A271" s="103">
        <f t="shared" si="4"/>
        <v>270</v>
      </c>
      <c r="B271" s="103" t="str">
        <f>IF(직접데이타입력!$M276=2,IF(직접데이타입력!$E276="1",직접데이타입력!$K276," ")," ")</f>
        <v xml:space="preserve"> </v>
      </c>
      <c r="C271" s="103" t="str">
        <f>IF(직접데이타입력!$M276=2,IF(직접데이타입력!$E276="2",직접데이타입력!$K276," ")," ")</f>
        <v xml:space="preserve"> </v>
      </c>
      <c r="D271" s="103" t="str">
        <f>IF(직접데이타입력!$M276=2,IF(직접데이타입력!$E276="3",직접데이타입력!$K276," ")," ")</f>
        <v xml:space="preserve"> </v>
      </c>
      <c r="E271" s="103" t="str">
        <f>IF(직접데이타입력!$M276=2,IF(직접데이타입력!$E276="4",직접데이타입력!$K276," ")," ")</f>
        <v xml:space="preserve"> </v>
      </c>
      <c r="F271" s="103" t="str">
        <f>IF(직접데이타입력!$M276=2,IF(직접데이타입력!$E276="5",직접데이타입력!$K276," ")," ")</f>
        <v xml:space="preserve"> </v>
      </c>
      <c r="G271" s="103" t="str">
        <f>IF(직접데이타입력!$M276=2,IF(직접데이타입력!$E276="6",직접데이타입력!$K276," ")," ")</f>
        <v xml:space="preserve"> </v>
      </c>
      <c r="H271" s="103" t="str">
        <f>IF(직접데이타입력!$M276=2,IF(직접데이타입력!$E276="7",직접데이타입력!$K276," ")," ")</f>
        <v xml:space="preserve"> </v>
      </c>
      <c r="I271" s="103" t="str">
        <f>IF(직접데이타입력!$M276=2,IF(직접데이타입력!$E276="8",직접데이타입력!$K276," ")," ")</f>
        <v xml:space="preserve"> </v>
      </c>
      <c r="J271" s="103" t="str">
        <f>IF(직접데이타입력!$M276=2,IF(직접데이타입력!$E276="9",직접데이타입력!$K276," ")," ")</f>
        <v xml:space="preserve"> </v>
      </c>
      <c r="K271" s="103" t="str">
        <f>IF(직접데이타입력!$M276=2,IF(직접데이타입력!$E276="10",직접데이타입력!$K276," ")," ")</f>
        <v xml:space="preserve"> </v>
      </c>
      <c r="L271" s="103" t="str">
        <f>IF(직접데이타입력!$M276=2,IF(직접데이타입력!$E276="11",직접데이타입력!$K276," ")," ")</f>
        <v xml:space="preserve"> </v>
      </c>
      <c r="M271" s="103" t="str">
        <f>IF(직접데이타입력!$M276=2,IF(직접데이타입력!$E276="12",직접데이타입력!$K276," ")," ")</f>
        <v xml:space="preserve"> </v>
      </c>
      <c r="N271" s="103" t="str">
        <f>IF(직접데이타입력!$M276=2,IF(직접데이타입력!$E276="13",직접데이타입력!$K276," ")," ")</f>
        <v xml:space="preserve"> </v>
      </c>
      <c r="O271" s="103" t="str">
        <f>IF(직접데이타입력!$M276=2,IF(직접데이타입력!$E276="14",직접데이타입력!$K276," ")," ")</f>
        <v xml:space="preserve"> </v>
      </c>
      <c r="P271" s="103" t="str">
        <f>IF(직접데이타입력!$M276=2,IF(직접데이타입력!$E276="15",직접데이타입력!$K276," ")," ")</f>
        <v xml:space="preserve"> </v>
      </c>
      <c r="Q271" s="103" t="str">
        <f>IF(직접데이타입력!$M276=2,IF(직접데이타입력!$E276="16",직접데이타입력!$K276," ")," ")</f>
        <v xml:space="preserve"> </v>
      </c>
      <c r="R271" s="103" t="str">
        <f>IF(직접데이타입력!$M276=2,IF(직접데이타입력!$E276="17",직접데이타입력!$K276," ")," ")</f>
        <v xml:space="preserve"> </v>
      </c>
      <c r="S271" s="103" t="str">
        <f>IF(직접데이타입력!$M276=2,IF(직접데이타입력!$E276="18",직접데이타입력!$K276," ")," ")</f>
        <v xml:space="preserve"> </v>
      </c>
      <c r="T271" s="103" t="str">
        <f>IF(직접데이타입력!$M276=2,IF(직접데이타입력!$E276="19",직접데이타입력!$K276," ")," ")</f>
        <v xml:space="preserve"> </v>
      </c>
    </row>
    <row r="272" spans="1:20" ht="11.25" customHeight="1">
      <c r="A272" s="103">
        <f t="shared" si="4"/>
        <v>271</v>
      </c>
      <c r="B272" s="103" t="str">
        <f>IF(직접데이타입력!$M277=2,IF(직접데이타입력!$E277="1",직접데이타입력!$K277," ")," ")</f>
        <v xml:space="preserve"> </v>
      </c>
      <c r="C272" s="103" t="str">
        <f>IF(직접데이타입력!$M277=2,IF(직접데이타입력!$E277="2",직접데이타입력!$K277," ")," ")</f>
        <v xml:space="preserve"> </v>
      </c>
      <c r="D272" s="103" t="str">
        <f>IF(직접데이타입력!$M277=2,IF(직접데이타입력!$E277="3",직접데이타입력!$K277," ")," ")</f>
        <v xml:space="preserve"> </v>
      </c>
      <c r="E272" s="103" t="str">
        <f>IF(직접데이타입력!$M277=2,IF(직접데이타입력!$E277="4",직접데이타입력!$K277," ")," ")</f>
        <v xml:space="preserve"> </v>
      </c>
      <c r="F272" s="103" t="str">
        <f>IF(직접데이타입력!$M277=2,IF(직접데이타입력!$E277="5",직접데이타입력!$K277," ")," ")</f>
        <v xml:space="preserve"> </v>
      </c>
      <c r="G272" s="103" t="str">
        <f>IF(직접데이타입력!$M277=2,IF(직접데이타입력!$E277="6",직접데이타입력!$K277," ")," ")</f>
        <v xml:space="preserve"> </v>
      </c>
      <c r="H272" s="103" t="str">
        <f>IF(직접데이타입력!$M277=2,IF(직접데이타입력!$E277="7",직접데이타입력!$K277," ")," ")</f>
        <v xml:space="preserve"> </v>
      </c>
      <c r="I272" s="103" t="str">
        <f>IF(직접데이타입력!$M277=2,IF(직접데이타입력!$E277="8",직접데이타입력!$K277," ")," ")</f>
        <v xml:space="preserve"> </v>
      </c>
      <c r="J272" s="103" t="str">
        <f>IF(직접데이타입력!$M277=2,IF(직접데이타입력!$E277="9",직접데이타입력!$K277," ")," ")</f>
        <v xml:space="preserve"> </v>
      </c>
      <c r="K272" s="103" t="str">
        <f>IF(직접데이타입력!$M277=2,IF(직접데이타입력!$E277="10",직접데이타입력!$K277," ")," ")</f>
        <v xml:space="preserve"> </v>
      </c>
      <c r="L272" s="103" t="str">
        <f>IF(직접데이타입력!$M277=2,IF(직접데이타입력!$E277="11",직접데이타입력!$K277," ")," ")</f>
        <v xml:space="preserve"> </v>
      </c>
      <c r="M272" s="103" t="str">
        <f>IF(직접데이타입력!$M277=2,IF(직접데이타입력!$E277="12",직접데이타입력!$K277," ")," ")</f>
        <v xml:space="preserve"> </v>
      </c>
      <c r="N272" s="103" t="str">
        <f>IF(직접데이타입력!$M277=2,IF(직접데이타입력!$E277="13",직접데이타입력!$K277," ")," ")</f>
        <v xml:space="preserve"> </v>
      </c>
      <c r="O272" s="103" t="str">
        <f>IF(직접데이타입력!$M277=2,IF(직접데이타입력!$E277="14",직접데이타입력!$K277," ")," ")</f>
        <v xml:space="preserve"> </v>
      </c>
      <c r="P272" s="103" t="str">
        <f>IF(직접데이타입력!$M277=2,IF(직접데이타입력!$E277="15",직접데이타입력!$K277," ")," ")</f>
        <v xml:space="preserve"> </v>
      </c>
      <c r="Q272" s="103" t="str">
        <f>IF(직접데이타입력!$M277=2,IF(직접데이타입력!$E277="16",직접데이타입력!$K277," ")," ")</f>
        <v xml:space="preserve"> </v>
      </c>
      <c r="R272" s="103" t="str">
        <f>IF(직접데이타입력!$M277=2,IF(직접데이타입력!$E277="17",직접데이타입력!$K277," ")," ")</f>
        <v xml:space="preserve"> </v>
      </c>
      <c r="S272" s="103" t="str">
        <f>IF(직접데이타입력!$M277=2,IF(직접데이타입력!$E277="18",직접데이타입력!$K277," ")," ")</f>
        <v xml:space="preserve"> </v>
      </c>
      <c r="T272" s="103" t="str">
        <f>IF(직접데이타입력!$M277=2,IF(직접데이타입력!$E277="19",직접데이타입력!$K277," ")," ")</f>
        <v xml:space="preserve"> </v>
      </c>
    </row>
    <row r="273" spans="1:20" ht="11.25" customHeight="1">
      <c r="A273" s="103">
        <f t="shared" si="4"/>
        <v>272</v>
      </c>
      <c r="B273" s="103" t="str">
        <f>IF(직접데이타입력!$M278=2,IF(직접데이타입력!$E278="1",직접데이타입력!$K278," ")," ")</f>
        <v xml:space="preserve"> </v>
      </c>
      <c r="C273" s="103" t="str">
        <f>IF(직접데이타입력!$M278=2,IF(직접데이타입력!$E278="2",직접데이타입력!$K278," ")," ")</f>
        <v xml:space="preserve"> </v>
      </c>
      <c r="D273" s="103" t="str">
        <f>IF(직접데이타입력!$M278=2,IF(직접데이타입력!$E278="3",직접데이타입력!$K278," ")," ")</f>
        <v xml:space="preserve"> </v>
      </c>
      <c r="E273" s="103" t="str">
        <f>IF(직접데이타입력!$M278=2,IF(직접데이타입력!$E278="4",직접데이타입력!$K278," ")," ")</f>
        <v xml:space="preserve"> </v>
      </c>
      <c r="F273" s="103" t="str">
        <f>IF(직접데이타입력!$M278=2,IF(직접데이타입력!$E278="5",직접데이타입력!$K278," ")," ")</f>
        <v xml:space="preserve"> </v>
      </c>
      <c r="G273" s="103" t="str">
        <f>IF(직접데이타입력!$M278=2,IF(직접데이타입력!$E278="6",직접데이타입력!$K278," ")," ")</f>
        <v xml:space="preserve"> </v>
      </c>
      <c r="H273" s="103" t="str">
        <f>IF(직접데이타입력!$M278=2,IF(직접데이타입력!$E278="7",직접데이타입력!$K278," ")," ")</f>
        <v xml:space="preserve"> </v>
      </c>
      <c r="I273" s="103" t="str">
        <f>IF(직접데이타입력!$M278=2,IF(직접데이타입력!$E278="8",직접데이타입력!$K278," ")," ")</f>
        <v xml:space="preserve"> </v>
      </c>
      <c r="J273" s="103" t="str">
        <f>IF(직접데이타입력!$M278=2,IF(직접데이타입력!$E278="9",직접데이타입력!$K278," ")," ")</f>
        <v xml:space="preserve"> </v>
      </c>
      <c r="K273" s="103" t="str">
        <f>IF(직접데이타입력!$M278=2,IF(직접데이타입력!$E278="10",직접데이타입력!$K278," ")," ")</f>
        <v xml:space="preserve"> </v>
      </c>
      <c r="L273" s="103" t="str">
        <f>IF(직접데이타입력!$M278=2,IF(직접데이타입력!$E278="11",직접데이타입력!$K278," ")," ")</f>
        <v xml:space="preserve"> </v>
      </c>
      <c r="M273" s="103" t="str">
        <f>IF(직접데이타입력!$M278=2,IF(직접데이타입력!$E278="12",직접데이타입력!$K278," ")," ")</f>
        <v xml:space="preserve"> </v>
      </c>
      <c r="N273" s="103" t="str">
        <f>IF(직접데이타입력!$M278=2,IF(직접데이타입력!$E278="13",직접데이타입력!$K278," ")," ")</f>
        <v xml:space="preserve"> </v>
      </c>
      <c r="O273" s="103" t="str">
        <f>IF(직접데이타입력!$M278=2,IF(직접데이타입력!$E278="14",직접데이타입력!$K278," ")," ")</f>
        <v xml:space="preserve"> </v>
      </c>
      <c r="P273" s="103" t="str">
        <f>IF(직접데이타입력!$M278=2,IF(직접데이타입력!$E278="15",직접데이타입력!$K278," ")," ")</f>
        <v xml:space="preserve"> </v>
      </c>
      <c r="Q273" s="103" t="str">
        <f>IF(직접데이타입력!$M278=2,IF(직접데이타입력!$E278="16",직접데이타입력!$K278," ")," ")</f>
        <v xml:space="preserve"> </v>
      </c>
      <c r="R273" s="103" t="str">
        <f>IF(직접데이타입력!$M278=2,IF(직접데이타입력!$E278="17",직접데이타입력!$K278," ")," ")</f>
        <v xml:space="preserve"> </v>
      </c>
      <c r="S273" s="103" t="str">
        <f>IF(직접데이타입력!$M278=2,IF(직접데이타입력!$E278="18",직접데이타입력!$K278," ")," ")</f>
        <v xml:space="preserve"> </v>
      </c>
      <c r="T273" s="103" t="str">
        <f>IF(직접데이타입력!$M278=2,IF(직접데이타입력!$E278="19",직접데이타입력!$K278," ")," ")</f>
        <v xml:space="preserve"> </v>
      </c>
    </row>
    <row r="274" spans="1:20" ht="11.25" customHeight="1">
      <c r="A274" s="103">
        <f t="shared" si="4"/>
        <v>273</v>
      </c>
      <c r="B274" s="103" t="str">
        <f>IF(직접데이타입력!$M279=2,IF(직접데이타입력!$E279="1",직접데이타입력!$K279," ")," ")</f>
        <v xml:space="preserve"> </v>
      </c>
      <c r="C274" s="103" t="str">
        <f>IF(직접데이타입력!$M279=2,IF(직접데이타입력!$E279="2",직접데이타입력!$K279," ")," ")</f>
        <v xml:space="preserve"> </v>
      </c>
      <c r="D274" s="103" t="str">
        <f>IF(직접데이타입력!$M279=2,IF(직접데이타입력!$E279="3",직접데이타입력!$K279," ")," ")</f>
        <v xml:space="preserve"> </v>
      </c>
      <c r="E274" s="103" t="str">
        <f>IF(직접데이타입력!$M279=2,IF(직접데이타입력!$E279="4",직접데이타입력!$K279," ")," ")</f>
        <v xml:space="preserve"> </v>
      </c>
      <c r="F274" s="103" t="str">
        <f>IF(직접데이타입력!$M279=2,IF(직접데이타입력!$E279="5",직접데이타입력!$K279," ")," ")</f>
        <v xml:space="preserve"> </v>
      </c>
      <c r="G274" s="103" t="str">
        <f>IF(직접데이타입력!$M279=2,IF(직접데이타입력!$E279="6",직접데이타입력!$K279," ")," ")</f>
        <v xml:space="preserve"> </v>
      </c>
      <c r="H274" s="103" t="str">
        <f>IF(직접데이타입력!$M279=2,IF(직접데이타입력!$E279="7",직접데이타입력!$K279," ")," ")</f>
        <v xml:space="preserve"> </v>
      </c>
      <c r="I274" s="103" t="str">
        <f>IF(직접데이타입력!$M279=2,IF(직접데이타입력!$E279="8",직접데이타입력!$K279," ")," ")</f>
        <v xml:space="preserve"> </v>
      </c>
      <c r="J274" s="103" t="str">
        <f>IF(직접데이타입력!$M279=2,IF(직접데이타입력!$E279="9",직접데이타입력!$K279," ")," ")</f>
        <v xml:space="preserve"> </v>
      </c>
      <c r="K274" s="103" t="str">
        <f>IF(직접데이타입력!$M279=2,IF(직접데이타입력!$E279="10",직접데이타입력!$K279," ")," ")</f>
        <v xml:space="preserve"> </v>
      </c>
      <c r="L274" s="103" t="str">
        <f>IF(직접데이타입력!$M279=2,IF(직접데이타입력!$E279="11",직접데이타입력!$K279," ")," ")</f>
        <v xml:space="preserve"> </v>
      </c>
      <c r="M274" s="103" t="str">
        <f>IF(직접데이타입력!$M279=2,IF(직접데이타입력!$E279="12",직접데이타입력!$K279," ")," ")</f>
        <v xml:space="preserve"> </v>
      </c>
      <c r="N274" s="103" t="str">
        <f>IF(직접데이타입력!$M279=2,IF(직접데이타입력!$E279="13",직접데이타입력!$K279," ")," ")</f>
        <v xml:space="preserve"> </v>
      </c>
      <c r="O274" s="103" t="str">
        <f>IF(직접데이타입력!$M279=2,IF(직접데이타입력!$E279="14",직접데이타입력!$K279," ")," ")</f>
        <v xml:space="preserve"> </v>
      </c>
      <c r="P274" s="103" t="str">
        <f>IF(직접데이타입력!$M279=2,IF(직접데이타입력!$E279="15",직접데이타입력!$K279," ")," ")</f>
        <v xml:space="preserve"> </v>
      </c>
      <c r="Q274" s="103" t="str">
        <f>IF(직접데이타입력!$M279=2,IF(직접데이타입력!$E279="16",직접데이타입력!$K279," ")," ")</f>
        <v xml:space="preserve"> </v>
      </c>
      <c r="R274" s="103" t="str">
        <f>IF(직접데이타입력!$M279=2,IF(직접데이타입력!$E279="17",직접데이타입력!$K279," ")," ")</f>
        <v xml:space="preserve"> </v>
      </c>
      <c r="S274" s="103" t="str">
        <f>IF(직접데이타입력!$M279=2,IF(직접데이타입력!$E279="18",직접데이타입력!$K279," ")," ")</f>
        <v xml:space="preserve"> </v>
      </c>
      <c r="T274" s="103" t="str">
        <f>IF(직접데이타입력!$M279=2,IF(직접데이타입력!$E279="19",직접데이타입력!$K279," ")," ")</f>
        <v xml:space="preserve"> </v>
      </c>
    </row>
    <row r="275" spans="1:20" ht="11.25" customHeight="1">
      <c r="A275" s="103">
        <f t="shared" si="4"/>
        <v>274</v>
      </c>
      <c r="B275" s="103" t="str">
        <f>IF(직접데이타입력!$M280=2,IF(직접데이타입력!$E280="1",직접데이타입력!$K280," ")," ")</f>
        <v xml:space="preserve"> </v>
      </c>
      <c r="C275" s="103" t="str">
        <f>IF(직접데이타입력!$M280=2,IF(직접데이타입력!$E280="2",직접데이타입력!$K280," ")," ")</f>
        <v xml:space="preserve"> </v>
      </c>
      <c r="D275" s="103" t="str">
        <f>IF(직접데이타입력!$M280=2,IF(직접데이타입력!$E280="3",직접데이타입력!$K280," ")," ")</f>
        <v xml:space="preserve"> </v>
      </c>
      <c r="E275" s="103" t="str">
        <f>IF(직접데이타입력!$M280=2,IF(직접데이타입력!$E280="4",직접데이타입력!$K280," ")," ")</f>
        <v xml:space="preserve"> </v>
      </c>
      <c r="F275" s="103" t="str">
        <f>IF(직접데이타입력!$M280=2,IF(직접데이타입력!$E280="5",직접데이타입력!$K280," ")," ")</f>
        <v xml:space="preserve"> </v>
      </c>
      <c r="G275" s="103" t="str">
        <f>IF(직접데이타입력!$M280=2,IF(직접데이타입력!$E280="6",직접데이타입력!$K280," ")," ")</f>
        <v xml:space="preserve"> </v>
      </c>
      <c r="H275" s="103" t="str">
        <f>IF(직접데이타입력!$M280=2,IF(직접데이타입력!$E280="7",직접데이타입력!$K280," ")," ")</f>
        <v xml:space="preserve"> </v>
      </c>
      <c r="I275" s="103" t="str">
        <f>IF(직접데이타입력!$M280=2,IF(직접데이타입력!$E280="8",직접데이타입력!$K280," ")," ")</f>
        <v xml:space="preserve"> </v>
      </c>
      <c r="J275" s="103" t="str">
        <f>IF(직접데이타입력!$M280=2,IF(직접데이타입력!$E280="9",직접데이타입력!$K280," ")," ")</f>
        <v xml:space="preserve"> </v>
      </c>
      <c r="K275" s="103" t="str">
        <f>IF(직접데이타입력!$M280=2,IF(직접데이타입력!$E280="10",직접데이타입력!$K280," ")," ")</f>
        <v xml:space="preserve"> </v>
      </c>
      <c r="L275" s="103" t="str">
        <f>IF(직접데이타입력!$M280=2,IF(직접데이타입력!$E280="11",직접데이타입력!$K280," ")," ")</f>
        <v xml:space="preserve"> </v>
      </c>
      <c r="M275" s="103" t="str">
        <f>IF(직접데이타입력!$M280=2,IF(직접데이타입력!$E280="12",직접데이타입력!$K280," ")," ")</f>
        <v xml:space="preserve"> </v>
      </c>
      <c r="N275" s="103" t="str">
        <f>IF(직접데이타입력!$M280=2,IF(직접데이타입력!$E280="13",직접데이타입력!$K280," ")," ")</f>
        <v xml:space="preserve"> </v>
      </c>
      <c r="O275" s="103" t="str">
        <f>IF(직접데이타입력!$M280=2,IF(직접데이타입력!$E280="14",직접데이타입력!$K280," ")," ")</f>
        <v xml:space="preserve"> </v>
      </c>
      <c r="P275" s="103" t="str">
        <f>IF(직접데이타입력!$M280=2,IF(직접데이타입력!$E280="15",직접데이타입력!$K280," ")," ")</f>
        <v xml:space="preserve"> </v>
      </c>
      <c r="Q275" s="103" t="str">
        <f>IF(직접데이타입력!$M280=2,IF(직접데이타입력!$E280="16",직접데이타입력!$K280," ")," ")</f>
        <v xml:space="preserve"> </v>
      </c>
      <c r="R275" s="103" t="str">
        <f>IF(직접데이타입력!$M280=2,IF(직접데이타입력!$E280="17",직접데이타입력!$K280," ")," ")</f>
        <v xml:space="preserve"> </v>
      </c>
      <c r="S275" s="103" t="str">
        <f>IF(직접데이타입력!$M280=2,IF(직접데이타입력!$E280="18",직접데이타입력!$K280," ")," ")</f>
        <v xml:space="preserve"> </v>
      </c>
      <c r="T275" s="103" t="str">
        <f>IF(직접데이타입력!$M280=2,IF(직접데이타입력!$E280="19",직접데이타입력!$K280," ")," ")</f>
        <v xml:space="preserve"> </v>
      </c>
    </row>
    <row r="276" spans="1:20" ht="11.25" customHeight="1">
      <c r="A276" s="103">
        <f t="shared" si="4"/>
        <v>275</v>
      </c>
      <c r="B276" s="103" t="str">
        <f>IF(직접데이타입력!$M281=2,IF(직접데이타입력!$E281="1",직접데이타입력!$K281," ")," ")</f>
        <v xml:space="preserve"> </v>
      </c>
      <c r="C276" s="103" t="str">
        <f>IF(직접데이타입력!$M281=2,IF(직접데이타입력!$E281="2",직접데이타입력!$K281," ")," ")</f>
        <v xml:space="preserve"> </v>
      </c>
      <c r="D276" s="103" t="str">
        <f>IF(직접데이타입력!$M281=2,IF(직접데이타입력!$E281="3",직접데이타입력!$K281," ")," ")</f>
        <v xml:space="preserve"> </v>
      </c>
      <c r="E276" s="103" t="str">
        <f>IF(직접데이타입력!$M281=2,IF(직접데이타입력!$E281="4",직접데이타입력!$K281," ")," ")</f>
        <v xml:space="preserve"> </v>
      </c>
      <c r="F276" s="103" t="str">
        <f>IF(직접데이타입력!$M281=2,IF(직접데이타입력!$E281="5",직접데이타입력!$K281," ")," ")</f>
        <v xml:space="preserve"> </v>
      </c>
      <c r="G276" s="103" t="str">
        <f>IF(직접데이타입력!$M281=2,IF(직접데이타입력!$E281="6",직접데이타입력!$K281," ")," ")</f>
        <v xml:space="preserve"> </v>
      </c>
      <c r="H276" s="103" t="str">
        <f>IF(직접데이타입력!$M281=2,IF(직접데이타입력!$E281="7",직접데이타입력!$K281," ")," ")</f>
        <v xml:space="preserve"> </v>
      </c>
      <c r="I276" s="103" t="str">
        <f>IF(직접데이타입력!$M281=2,IF(직접데이타입력!$E281="8",직접데이타입력!$K281," ")," ")</f>
        <v xml:space="preserve"> </v>
      </c>
      <c r="J276" s="103" t="str">
        <f>IF(직접데이타입력!$M281=2,IF(직접데이타입력!$E281="9",직접데이타입력!$K281," ")," ")</f>
        <v xml:space="preserve"> </v>
      </c>
      <c r="K276" s="103" t="str">
        <f>IF(직접데이타입력!$M281=2,IF(직접데이타입력!$E281="10",직접데이타입력!$K281," ")," ")</f>
        <v xml:space="preserve"> </v>
      </c>
      <c r="L276" s="103" t="str">
        <f>IF(직접데이타입력!$M281=2,IF(직접데이타입력!$E281="11",직접데이타입력!$K281," ")," ")</f>
        <v xml:space="preserve"> </v>
      </c>
      <c r="M276" s="103" t="str">
        <f>IF(직접데이타입력!$M281=2,IF(직접데이타입력!$E281="12",직접데이타입력!$K281," ")," ")</f>
        <v xml:space="preserve"> </v>
      </c>
      <c r="N276" s="103" t="str">
        <f>IF(직접데이타입력!$M281=2,IF(직접데이타입력!$E281="13",직접데이타입력!$K281," ")," ")</f>
        <v xml:space="preserve"> </v>
      </c>
      <c r="O276" s="103" t="str">
        <f>IF(직접데이타입력!$M281=2,IF(직접데이타입력!$E281="14",직접데이타입력!$K281," ")," ")</f>
        <v xml:space="preserve"> </v>
      </c>
      <c r="P276" s="103" t="str">
        <f>IF(직접데이타입력!$M281=2,IF(직접데이타입력!$E281="15",직접데이타입력!$K281," ")," ")</f>
        <v xml:space="preserve"> </v>
      </c>
      <c r="Q276" s="103" t="str">
        <f>IF(직접데이타입력!$M281=2,IF(직접데이타입력!$E281="16",직접데이타입력!$K281," ")," ")</f>
        <v xml:space="preserve"> </v>
      </c>
      <c r="R276" s="103" t="str">
        <f>IF(직접데이타입력!$M281=2,IF(직접데이타입력!$E281="17",직접데이타입력!$K281," ")," ")</f>
        <v xml:space="preserve"> </v>
      </c>
      <c r="S276" s="103" t="str">
        <f>IF(직접데이타입력!$M281=2,IF(직접데이타입력!$E281="18",직접데이타입력!$K281," ")," ")</f>
        <v xml:space="preserve"> </v>
      </c>
      <c r="T276" s="103" t="str">
        <f>IF(직접데이타입력!$M281=2,IF(직접데이타입력!$E281="19",직접데이타입력!$K281," ")," ")</f>
        <v xml:space="preserve"> </v>
      </c>
    </row>
    <row r="277" spans="1:20" ht="11.25" customHeight="1">
      <c r="A277" s="103">
        <f t="shared" si="4"/>
        <v>276</v>
      </c>
      <c r="B277" s="103" t="str">
        <f>IF(직접데이타입력!$M282=2,IF(직접데이타입력!$E282="1",직접데이타입력!$K282," ")," ")</f>
        <v xml:space="preserve"> </v>
      </c>
      <c r="C277" s="103" t="str">
        <f>IF(직접데이타입력!$M282=2,IF(직접데이타입력!$E282="2",직접데이타입력!$K282," ")," ")</f>
        <v xml:space="preserve"> </v>
      </c>
      <c r="D277" s="103" t="str">
        <f>IF(직접데이타입력!$M282=2,IF(직접데이타입력!$E282="3",직접데이타입력!$K282," ")," ")</f>
        <v xml:space="preserve"> </v>
      </c>
      <c r="E277" s="103" t="str">
        <f>IF(직접데이타입력!$M282=2,IF(직접데이타입력!$E282="4",직접데이타입력!$K282," ")," ")</f>
        <v xml:space="preserve"> </v>
      </c>
      <c r="F277" s="103" t="str">
        <f>IF(직접데이타입력!$M282=2,IF(직접데이타입력!$E282="5",직접데이타입력!$K282," ")," ")</f>
        <v xml:space="preserve"> </v>
      </c>
      <c r="G277" s="103" t="str">
        <f>IF(직접데이타입력!$M282=2,IF(직접데이타입력!$E282="6",직접데이타입력!$K282," ")," ")</f>
        <v xml:space="preserve"> </v>
      </c>
      <c r="H277" s="103" t="str">
        <f>IF(직접데이타입력!$M282=2,IF(직접데이타입력!$E282="7",직접데이타입력!$K282," ")," ")</f>
        <v xml:space="preserve"> </v>
      </c>
      <c r="I277" s="103" t="str">
        <f>IF(직접데이타입력!$M282=2,IF(직접데이타입력!$E282="8",직접데이타입력!$K282," ")," ")</f>
        <v xml:space="preserve"> </v>
      </c>
      <c r="J277" s="103" t="str">
        <f>IF(직접데이타입력!$M282=2,IF(직접데이타입력!$E282="9",직접데이타입력!$K282," ")," ")</f>
        <v xml:space="preserve"> </v>
      </c>
      <c r="K277" s="103" t="str">
        <f>IF(직접데이타입력!$M282=2,IF(직접데이타입력!$E282="10",직접데이타입력!$K282," ")," ")</f>
        <v xml:space="preserve"> </v>
      </c>
      <c r="L277" s="103" t="str">
        <f>IF(직접데이타입력!$M282=2,IF(직접데이타입력!$E282="11",직접데이타입력!$K282," ")," ")</f>
        <v xml:space="preserve"> </v>
      </c>
      <c r="M277" s="103" t="str">
        <f>IF(직접데이타입력!$M282=2,IF(직접데이타입력!$E282="12",직접데이타입력!$K282," ")," ")</f>
        <v xml:space="preserve"> </v>
      </c>
      <c r="N277" s="103" t="str">
        <f>IF(직접데이타입력!$M282=2,IF(직접데이타입력!$E282="13",직접데이타입력!$K282," ")," ")</f>
        <v xml:space="preserve"> </v>
      </c>
      <c r="O277" s="103" t="str">
        <f>IF(직접데이타입력!$M282=2,IF(직접데이타입력!$E282="14",직접데이타입력!$K282," ")," ")</f>
        <v xml:space="preserve"> </v>
      </c>
      <c r="P277" s="103" t="str">
        <f>IF(직접데이타입력!$M282=2,IF(직접데이타입력!$E282="15",직접데이타입력!$K282," ")," ")</f>
        <v xml:space="preserve"> </v>
      </c>
      <c r="Q277" s="103" t="str">
        <f>IF(직접데이타입력!$M282=2,IF(직접데이타입력!$E282="16",직접데이타입력!$K282," ")," ")</f>
        <v xml:space="preserve"> </v>
      </c>
      <c r="R277" s="103" t="str">
        <f>IF(직접데이타입력!$M282=2,IF(직접데이타입력!$E282="17",직접데이타입력!$K282," ")," ")</f>
        <v xml:space="preserve"> </v>
      </c>
      <c r="S277" s="103" t="str">
        <f>IF(직접데이타입력!$M282=2,IF(직접데이타입력!$E282="18",직접데이타입력!$K282," ")," ")</f>
        <v xml:space="preserve"> </v>
      </c>
      <c r="T277" s="103" t="str">
        <f>IF(직접데이타입력!$M282=2,IF(직접데이타입력!$E282="19",직접데이타입력!$K282," ")," ")</f>
        <v xml:space="preserve"> </v>
      </c>
    </row>
    <row r="278" spans="1:20" ht="11.25" customHeight="1">
      <c r="A278" s="103">
        <f t="shared" si="4"/>
        <v>277</v>
      </c>
      <c r="B278" s="103" t="str">
        <f>IF(직접데이타입력!$M283=2,IF(직접데이타입력!$E283="1",직접데이타입력!$K283," ")," ")</f>
        <v xml:space="preserve"> </v>
      </c>
      <c r="C278" s="103" t="str">
        <f>IF(직접데이타입력!$M283=2,IF(직접데이타입력!$E283="2",직접데이타입력!$K283," ")," ")</f>
        <v xml:space="preserve"> </v>
      </c>
      <c r="D278" s="103" t="str">
        <f>IF(직접데이타입력!$M283=2,IF(직접데이타입력!$E283="3",직접데이타입력!$K283," ")," ")</f>
        <v xml:space="preserve"> </v>
      </c>
      <c r="E278" s="103" t="str">
        <f>IF(직접데이타입력!$M283=2,IF(직접데이타입력!$E283="4",직접데이타입력!$K283," ")," ")</f>
        <v xml:space="preserve"> </v>
      </c>
      <c r="F278" s="103" t="str">
        <f>IF(직접데이타입력!$M283=2,IF(직접데이타입력!$E283="5",직접데이타입력!$K283," ")," ")</f>
        <v xml:space="preserve"> </v>
      </c>
      <c r="G278" s="103" t="str">
        <f>IF(직접데이타입력!$M283=2,IF(직접데이타입력!$E283="6",직접데이타입력!$K283," ")," ")</f>
        <v xml:space="preserve"> </v>
      </c>
      <c r="H278" s="103" t="str">
        <f>IF(직접데이타입력!$M283=2,IF(직접데이타입력!$E283="7",직접데이타입력!$K283," ")," ")</f>
        <v xml:space="preserve"> </v>
      </c>
      <c r="I278" s="103" t="str">
        <f>IF(직접데이타입력!$M283=2,IF(직접데이타입력!$E283="8",직접데이타입력!$K283," ")," ")</f>
        <v xml:space="preserve"> </v>
      </c>
      <c r="J278" s="103" t="str">
        <f>IF(직접데이타입력!$M283=2,IF(직접데이타입력!$E283="9",직접데이타입력!$K283," ")," ")</f>
        <v xml:space="preserve"> </v>
      </c>
      <c r="K278" s="103" t="str">
        <f>IF(직접데이타입력!$M283=2,IF(직접데이타입력!$E283="10",직접데이타입력!$K283," ")," ")</f>
        <v xml:space="preserve"> </v>
      </c>
      <c r="L278" s="103" t="str">
        <f>IF(직접데이타입력!$M283=2,IF(직접데이타입력!$E283="11",직접데이타입력!$K283," ")," ")</f>
        <v xml:space="preserve"> </v>
      </c>
      <c r="M278" s="103" t="str">
        <f>IF(직접데이타입력!$M283=2,IF(직접데이타입력!$E283="12",직접데이타입력!$K283," ")," ")</f>
        <v xml:space="preserve"> </v>
      </c>
      <c r="N278" s="103" t="str">
        <f>IF(직접데이타입력!$M283=2,IF(직접데이타입력!$E283="13",직접데이타입력!$K283," ")," ")</f>
        <v xml:space="preserve"> </v>
      </c>
      <c r="O278" s="103" t="str">
        <f>IF(직접데이타입력!$M283=2,IF(직접데이타입력!$E283="14",직접데이타입력!$K283," ")," ")</f>
        <v xml:space="preserve"> </v>
      </c>
      <c r="P278" s="103" t="str">
        <f>IF(직접데이타입력!$M283=2,IF(직접데이타입력!$E283="15",직접데이타입력!$K283," ")," ")</f>
        <v xml:space="preserve"> </v>
      </c>
      <c r="Q278" s="103" t="str">
        <f>IF(직접데이타입력!$M283=2,IF(직접데이타입력!$E283="16",직접데이타입력!$K283," ")," ")</f>
        <v xml:space="preserve"> </v>
      </c>
      <c r="R278" s="103" t="str">
        <f>IF(직접데이타입력!$M283=2,IF(직접데이타입력!$E283="17",직접데이타입력!$K283," ")," ")</f>
        <v xml:space="preserve"> </v>
      </c>
      <c r="S278" s="103" t="str">
        <f>IF(직접데이타입력!$M283=2,IF(직접데이타입력!$E283="18",직접데이타입력!$K283," ")," ")</f>
        <v xml:space="preserve"> </v>
      </c>
      <c r="T278" s="103" t="str">
        <f>IF(직접데이타입력!$M283=2,IF(직접데이타입력!$E283="19",직접데이타입력!$K283," ")," ")</f>
        <v xml:space="preserve"> </v>
      </c>
    </row>
    <row r="279" spans="1:20" ht="11.25" customHeight="1">
      <c r="A279" s="103">
        <f t="shared" si="4"/>
        <v>278</v>
      </c>
      <c r="B279" s="103" t="str">
        <f>IF(직접데이타입력!$M284=2,IF(직접데이타입력!$E284="1",직접데이타입력!$K284," ")," ")</f>
        <v xml:space="preserve"> </v>
      </c>
      <c r="C279" s="103" t="str">
        <f>IF(직접데이타입력!$M284=2,IF(직접데이타입력!$E284="2",직접데이타입력!$K284," ")," ")</f>
        <v xml:space="preserve"> </v>
      </c>
      <c r="D279" s="103" t="str">
        <f>IF(직접데이타입력!$M284=2,IF(직접데이타입력!$E284="3",직접데이타입력!$K284," ")," ")</f>
        <v xml:space="preserve"> </v>
      </c>
      <c r="E279" s="103" t="str">
        <f>IF(직접데이타입력!$M284=2,IF(직접데이타입력!$E284="4",직접데이타입력!$K284," ")," ")</f>
        <v xml:space="preserve"> </v>
      </c>
      <c r="F279" s="103" t="str">
        <f>IF(직접데이타입력!$M284=2,IF(직접데이타입력!$E284="5",직접데이타입력!$K284," ")," ")</f>
        <v xml:space="preserve"> </v>
      </c>
      <c r="G279" s="103" t="str">
        <f>IF(직접데이타입력!$M284=2,IF(직접데이타입력!$E284="6",직접데이타입력!$K284," ")," ")</f>
        <v xml:space="preserve"> </v>
      </c>
      <c r="H279" s="103" t="str">
        <f>IF(직접데이타입력!$M284=2,IF(직접데이타입력!$E284="7",직접데이타입력!$K284," ")," ")</f>
        <v xml:space="preserve"> </v>
      </c>
      <c r="I279" s="103" t="str">
        <f>IF(직접데이타입력!$M284=2,IF(직접데이타입력!$E284="8",직접데이타입력!$K284," ")," ")</f>
        <v xml:space="preserve"> </v>
      </c>
      <c r="J279" s="103" t="str">
        <f>IF(직접데이타입력!$M284=2,IF(직접데이타입력!$E284="9",직접데이타입력!$K284," ")," ")</f>
        <v xml:space="preserve"> </v>
      </c>
      <c r="K279" s="103" t="str">
        <f>IF(직접데이타입력!$M284=2,IF(직접데이타입력!$E284="10",직접데이타입력!$K284," ")," ")</f>
        <v xml:space="preserve"> </v>
      </c>
      <c r="L279" s="103" t="str">
        <f>IF(직접데이타입력!$M284=2,IF(직접데이타입력!$E284="11",직접데이타입력!$K284," ")," ")</f>
        <v xml:space="preserve"> </v>
      </c>
      <c r="M279" s="103" t="str">
        <f>IF(직접데이타입력!$M284=2,IF(직접데이타입력!$E284="12",직접데이타입력!$K284," ")," ")</f>
        <v xml:space="preserve"> </v>
      </c>
      <c r="N279" s="103" t="str">
        <f>IF(직접데이타입력!$M284=2,IF(직접데이타입력!$E284="13",직접데이타입력!$K284," ")," ")</f>
        <v xml:space="preserve"> </v>
      </c>
      <c r="O279" s="103" t="str">
        <f>IF(직접데이타입력!$M284=2,IF(직접데이타입력!$E284="14",직접데이타입력!$K284," ")," ")</f>
        <v xml:space="preserve"> </v>
      </c>
      <c r="P279" s="103" t="str">
        <f>IF(직접데이타입력!$M284=2,IF(직접데이타입력!$E284="15",직접데이타입력!$K284," ")," ")</f>
        <v xml:space="preserve"> </v>
      </c>
      <c r="Q279" s="103" t="str">
        <f>IF(직접데이타입력!$M284=2,IF(직접데이타입력!$E284="16",직접데이타입력!$K284," ")," ")</f>
        <v xml:space="preserve"> </v>
      </c>
      <c r="R279" s="103" t="str">
        <f>IF(직접데이타입력!$M284=2,IF(직접데이타입력!$E284="17",직접데이타입력!$K284," ")," ")</f>
        <v xml:space="preserve"> </v>
      </c>
      <c r="S279" s="103" t="str">
        <f>IF(직접데이타입력!$M284=2,IF(직접데이타입력!$E284="18",직접데이타입력!$K284," ")," ")</f>
        <v xml:space="preserve"> </v>
      </c>
      <c r="T279" s="103" t="str">
        <f>IF(직접데이타입력!$M284=2,IF(직접데이타입력!$E284="19",직접데이타입력!$K284," ")," ")</f>
        <v xml:space="preserve"> </v>
      </c>
    </row>
    <row r="280" spans="1:20" ht="11.25" customHeight="1">
      <c r="A280" s="103">
        <f t="shared" si="4"/>
        <v>279</v>
      </c>
      <c r="B280" s="103" t="str">
        <f>IF(직접데이타입력!$M285=2,IF(직접데이타입력!$E285="1",직접데이타입력!$K285," ")," ")</f>
        <v xml:space="preserve"> </v>
      </c>
      <c r="C280" s="103" t="str">
        <f>IF(직접데이타입력!$M285=2,IF(직접데이타입력!$E285="2",직접데이타입력!$K285," ")," ")</f>
        <v xml:space="preserve"> </v>
      </c>
      <c r="D280" s="103" t="str">
        <f>IF(직접데이타입력!$M285=2,IF(직접데이타입력!$E285="3",직접데이타입력!$K285," ")," ")</f>
        <v xml:space="preserve"> </v>
      </c>
      <c r="E280" s="103" t="str">
        <f>IF(직접데이타입력!$M285=2,IF(직접데이타입력!$E285="4",직접데이타입력!$K285," ")," ")</f>
        <v xml:space="preserve"> </v>
      </c>
      <c r="F280" s="103" t="str">
        <f>IF(직접데이타입력!$M285=2,IF(직접데이타입력!$E285="5",직접데이타입력!$K285," ")," ")</f>
        <v xml:space="preserve"> </v>
      </c>
      <c r="G280" s="103" t="str">
        <f>IF(직접데이타입력!$M285=2,IF(직접데이타입력!$E285="6",직접데이타입력!$K285," ")," ")</f>
        <v xml:space="preserve"> </v>
      </c>
      <c r="H280" s="103" t="str">
        <f>IF(직접데이타입력!$M285=2,IF(직접데이타입력!$E285="7",직접데이타입력!$K285," ")," ")</f>
        <v xml:space="preserve"> </v>
      </c>
      <c r="I280" s="103" t="str">
        <f>IF(직접데이타입력!$M285=2,IF(직접데이타입력!$E285="8",직접데이타입력!$K285," ")," ")</f>
        <v xml:space="preserve"> </v>
      </c>
      <c r="J280" s="103" t="str">
        <f>IF(직접데이타입력!$M285=2,IF(직접데이타입력!$E285="9",직접데이타입력!$K285," ")," ")</f>
        <v xml:space="preserve"> </v>
      </c>
      <c r="K280" s="103" t="str">
        <f>IF(직접데이타입력!$M285=2,IF(직접데이타입력!$E285="10",직접데이타입력!$K285," ")," ")</f>
        <v xml:space="preserve"> </v>
      </c>
      <c r="L280" s="103" t="str">
        <f>IF(직접데이타입력!$M285=2,IF(직접데이타입력!$E285="11",직접데이타입력!$K285," ")," ")</f>
        <v xml:space="preserve"> </v>
      </c>
      <c r="M280" s="103" t="str">
        <f>IF(직접데이타입력!$M285=2,IF(직접데이타입력!$E285="12",직접데이타입력!$K285," ")," ")</f>
        <v xml:space="preserve"> </v>
      </c>
      <c r="N280" s="103" t="str">
        <f>IF(직접데이타입력!$M285=2,IF(직접데이타입력!$E285="13",직접데이타입력!$K285," ")," ")</f>
        <v xml:space="preserve"> </v>
      </c>
      <c r="O280" s="103" t="str">
        <f>IF(직접데이타입력!$M285=2,IF(직접데이타입력!$E285="14",직접데이타입력!$K285," ")," ")</f>
        <v xml:space="preserve"> </v>
      </c>
      <c r="P280" s="103" t="str">
        <f>IF(직접데이타입력!$M285=2,IF(직접데이타입력!$E285="15",직접데이타입력!$K285," ")," ")</f>
        <v xml:space="preserve"> </v>
      </c>
      <c r="Q280" s="103" t="str">
        <f>IF(직접데이타입력!$M285=2,IF(직접데이타입력!$E285="16",직접데이타입력!$K285," ")," ")</f>
        <v xml:space="preserve"> </v>
      </c>
      <c r="R280" s="103" t="str">
        <f>IF(직접데이타입력!$M285=2,IF(직접데이타입력!$E285="17",직접데이타입력!$K285," ")," ")</f>
        <v xml:space="preserve"> </v>
      </c>
      <c r="S280" s="103" t="str">
        <f>IF(직접데이타입력!$M285=2,IF(직접데이타입력!$E285="18",직접데이타입력!$K285," ")," ")</f>
        <v xml:space="preserve"> </v>
      </c>
      <c r="T280" s="103" t="str">
        <f>IF(직접데이타입력!$M285=2,IF(직접데이타입력!$E285="19",직접데이타입력!$K285," ")," ")</f>
        <v xml:space="preserve"> </v>
      </c>
    </row>
    <row r="281" spans="1:20" ht="11.25" customHeight="1">
      <c r="A281" s="103">
        <f t="shared" si="4"/>
        <v>280</v>
      </c>
      <c r="B281" s="103" t="str">
        <f>IF(직접데이타입력!$M286=2,IF(직접데이타입력!$E286="1",직접데이타입력!$K286," ")," ")</f>
        <v xml:space="preserve"> </v>
      </c>
      <c r="C281" s="103" t="str">
        <f>IF(직접데이타입력!$M286=2,IF(직접데이타입력!$E286="2",직접데이타입력!$K286," ")," ")</f>
        <v xml:space="preserve"> </v>
      </c>
      <c r="D281" s="103" t="str">
        <f>IF(직접데이타입력!$M286=2,IF(직접데이타입력!$E286="3",직접데이타입력!$K286," ")," ")</f>
        <v xml:space="preserve"> </v>
      </c>
      <c r="E281" s="103" t="str">
        <f>IF(직접데이타입력!$M286=2,IF(직접데이타입력!$E286="4",직접데이타입력!$K286," ")," ")</f>
        <v xml:space="preserve"> </v>
      </c>
      <c r="F281" s="103" t="str">
        <f>IF(직접데이타입력!$M286=2,IF(직접데이타입력!$E286="5",직접데이타입력!$K286," ")," ")</f>
        <v xml:space="preserve"> </v>
      </c>
      <c r="G281" s="103" t="str">
        <f>IF(직접데이타입력!$M286=2,IF(직접데이타입력!$E286="6",직접데이타입력!$K286," ")," ")</f>
        <v xml:space="preserve"> </v>
      </c>
      <c r="H281" s="103" t="str">
        <f>IF(직접데이타입력!$M286=2,IF(직접데이타입력!$E286="7",직접데이타입력!$K286," ")," ")</f>
        <v xml:space="preserve"> </v>
      </c>
      <c r="I281" s="103" t="str">
        <f>IF(직접데이타입력!$M286=2,IF(직접데이타입력!$E286="8",직접데이타입력!$K286," ")," ")</f>
        <v xml:space="preserve"> </v>
      </c>
      <c r="J281" s="103" t="str">
        <f>IF(직접데이타입력!$M286=2,IF(직접데이타입력!$E286="9",직접데이타입력!$K286," ")," ")</f>
        <v xml:space="preserve"> </v>
      </c>
      <c r="K281" s="103" t="str">
        <f>IF(직접데이타입력!$M286=2,IF(직접데이타입력!$E286="10",직접데이타입력!$K286," ")," ")</f>
        <v xml:space="preserve"> </v>
      </c>
      <c r="L281" s="103" t="str">
        <f>IF(직접데이타입력!$M286=2,IF(직접데이타입력!$E286="11",직접데이타입력!$K286," ")," ")</f>
        <v xml:space="preserve"> </v>
      </c>
      <c r="M281" s="103" t="str">
        <f>IF(직접데이타입력!$M286=2,IF(직접데이타입력!$E286="12",직접데이타입력!$K286," ")," ")</f>
        <v xml:space="preserve"> </v>
      </c>
      <c r="N281" s="103" t="str">
        <f>IF(직접데이타입력!$M286=2,IF(직접데이타입력!$E286="13",직접데이타입력!$K286," ")," ")</f>
        <v xml:space="preserve"> </v>
      </c>
      <c r="O281" s="103" t="str">
        <f>IF(직접데이타입력!$M286=2,IF(직접데이타입력!$E286="14",직접데이타입력!$K286," ")," ")</f>
        <v xml:space="preserve"> </v>
      </c>
      <c r="P281" s="103" t="str">
        <f>IF(직접데이타입력!$M286=2,IF(직접데이타입력!$E286="15",직접데이타입력!$K286," ")," ")</f>
        <v xml:space="preserve"> </v>
      </c>
      <c r="Q281" s="103" t="str">
        <f>IF(직접데이타입력!$M286=2,IF(직접데이타입력!$E286="16",직접데이타입력!$K286," ")," ")</f>
        <v xml:space="preserve"> </v>
      </c>
      <c r="R281" s="103" t="str">
        <f>IF(직접데이타입력!$M286=2,IF(직접데이타입력!$E286="17",직접데이타입력!$K286," ")," ")</f>
        <v xml:space="preserve"> </v>
      </c>
      <c r="S281" s="103" t="str">
        <f>IF(직접데이타입력!$M286=2,IF(직접데이타입력!$E286="18",직접데이타입력!$K286," ")," ")</f>
        <v xml:space="preserve"> </v>
      </c>
      <c r="T281" s="103" t="str">
        <f>IF(직접데이타입력!$M286=2,IF(직접데이타입력!$E286="19",직접데이타입력!$K286," ")," ")</f>
        <v xml:space="preserve"> </v>
      </c>
    </row>
    <row r="282" spans="1:20" ht="11.25" customHeight="1">
      <c r="A282" s="103">
        <f t="shared" si="4"/>
        <v>281</v>
      </c>
      <c r="B282" s="103" t="str">
        <f>IF(직접데이타입력!$M287=2,IF(직접데이타입력!$E287="1",직접데이타입력!$K287," ")," ")</f>
        <v xml:space="preserve"> </v>
      </c>
      <c r="C282" s="103" t="str">
        <f>IF(직접데이타입력!$M287=2,IF(직접데이타입력!$E287="2",직접데이타입력!$K287," ")," ")</f>
        <v xml:space="preserve"> </v>
      </c>
      <c r="D282" s="103" t="str">
        <f>IF(직접데이타입력!$M287=2,IF(직접데이타입력!$E287="3",직접데이타입력!$K287," ")," ")</f>
        <v xml:space="preserve"> </v>
      </c>
      <c r="E282" s="103" t="str">
        <f>IF(직접데이타입력!$M287=2,IF(직접데이타입력!$E287="4",직접데이타입력!$K287," ")," ")</f>
        <v xml:space="preserve"> </v>
      </c>
      <c r="F282" s="103" t="str">
        <f>IF(직접데이타입력!$M287=2,IF(직접데이타입력!$E287="5",직접데이타입력!$K287," ")," ")</f>
        <v xml:space="preserve"> </v>
      </c>
      <c r="G282" s="103" t="str">
        <f>IF(직접데이타입력!$M287=2,IF(직접데이타입력!$E287="6",직접데이타입력!$K287," ")," ")</f>
        <v xml:space="preserve"> </v>
      </c>
      <c r="H282" s="103" t="str">
        <f>IF(직접데이타입력!$M287=2,IF(직접데이타입력!$E287="7",직접데이타입력!$K287," ")," ")</f>
        <v xml:space="preserve"> </v>
      </c>
      <c r="I282" s="103" t="str">
        <f>IF(직접데이타입력!$M287=2,IF(직접데이타입력!$E287="8",직접데이타입력!$K287," ")," ")</f>
        <v xml:space="preserve"> </v>
      </c>
      <c r="J282" s="103" t="str">
        <f>IF(직접데이타입력!$M287=2,IF(직접데이타입력!$E287="9",직접데이타입력!$K287," ")," ")</f>
        <v xml:space="preserve"> </v>
      </c>
      <c r="K282" s="103" t="str">
        <f>IF(직접데이타입력!$M287=2,IF(직접데이타입력!$E287="10",직접데이타입력!$K287," ")," ")</f>
        <v xml:space="preserve"> </v>
      </c>
      <c r="L282" s="103" t="str">
        <f>IF(직접데이타입력!$M287=2,IF(직접데이타입력!$E287="11",직접데이타입력!$K287," ")," ")</f>
        <v xml:space="preserve"> </v>
      </c>
      <c r="M282" s="103" t="str">
        <f>IF(직접데이타입력!$M287=2,IF(직접데이타입력!$E287="12",직접데이타입력!$K287," ")," ")</f>
        <v xml:space="preserve"> </v>
      </c>
      <c r="N282" s="103" t="str">
        <f>IF(직접데이타입력!$M287=2,IF(직접데이타입력!$E287="13",직접데이타입력!$K287," ")," ")</f>
        <v xml:space="preserve"> </v>
      </c>
      <c r="O282" s="103" t="str">
        <f>IF(직접데이타입력!$M287=2,IF(직접데이타입력!$E287="14",직접데이타입력!$K287," ")," ")</f>
        <v xml:space="preserve"> </v>
      </c>
      <c r="P282" s="103" t="str">
        <f>IF(직접데이타입력!$M287=2,IF(직접데이타입력!$E287="15",직접데이타입력!$K287," ")," ")</f>
        <v xml:space="preserve"> </v>
      </c>
      <c r="Q282" s="103" t="str">
        <f>IF(직접데이타입력!$M287=2,IF(직접데이타입력!$E287="16",직접데이타입력!$K287," ")," ")</f>
        <v xml:space="preserve"> </v>
      </c>
      <c r="R282" s="103" t="str">
        <f>IF(직접데이타입력!$M287=2,IF(직접데이타입력!$E287="17",직접데이타입력!$K287," ")," ")</f>
        <v xml:space="preserve"> </v>
      </c>
      <c r="S282" s="103" t="str">
        <f>IF(직접데이타입력!$M287=2,IF(직접데이타입력!$E287="18",직접데이타입력!$K287," ")," ")</f>
        <v xml:space="preserve"> </v>
      </c>
      <c r="T282" s="103" t="str">
        <f>IF(직접데이타입력!$M287=2,IF(직접데이타입력!$E287="19",직접데이타입력!$K287," ")," ")</f>
        <v xml:space="preserve"> </v>
      </c>
    </row>
    <row r="283" spans="1:20" ht="11.25" customHeight="1">
      <c r="A283" s="103">
        <f t="shared" si="4"/>
        <v>282</v>
      </c>
      <c r="B283" s="103" t="str">
        <f>IF(직접데이타입력!$M288=2,IF(직접데이타입력!$E288="1",직접데이타입력!$K288," ")," ")</f>
        <v xml:space="preserve"> </v>
      </c>
      <c r="C283" s="103" t="str">
        <f>IF(직접데이타입력!$M288=2,IF(직접데이타입력!$E288="2",직접데이타입력!$K288," ")," ")</f>
        <v xml:space="preserve"> </v>
      </c>
      <c r="D283" s="103" t="str">
        <f>IF(직접데이타입력!$M288=2,IF(직접데이타입력!$E288="3",직접데이타입력!$K288," ")," ")</f>
        <v xml:space="preserve"> </v>
      </c>
      <c r="E283" s="103" t="str">
        <f>IF(직접데이타입력!$M288=2,IF(직접데이타입력!$E288="4",직접데이타입력!$K288," ")," ")</f>
        <v xml:space="preserve"> </v>
      </c>
      <c r="F283" s="103" t="str">
        <f>IF(직접데이타입력!$M288=2,IF(직접데이타입력!$E288="5",직접데이타입력!$K288," ")," ")</f>
        <v xml:space="preserve"> </v>
      </c>
      <c r="G283" s="103" t="str">
        <f>IF(직접데이타입력!$M288=2,IF(직접데이타입력!$E288="6",직접데이타입력!$K288," ")," ")</f>
        <v xml:space="preserve"> </v>
      </c>
      <c r="H283" s="103" t="str">
        <f>IF(직접데이타입력!$M288=2,IF(직접데이타입력!$E288="7",직접데이타입력!$K288," ")," ")</f>
        <v xml:space="preserve"> </v>
      </c>
      <c r="I283" s="103" t="str">
        <f>IF(직접데이타입력!$M288=2,IF(직접데이타입력!$E288="8",직접데이타입력!$K288," ")," ")</f>
        <v xml:space="preserve"> </v>
      </c>
      <c r="J283" s="103" t="str">
        <f>IF(직접데이타입력!$M288=2,IF(직접데이타입력!$E288="9",직접데이타입력!$K288," ")," ")</f>
        <v xml:space="preserve"> </v>
      </c>
      <c r="K283" s="103" t="str">
        <f>IF(직접데이타입력!$M288=2,IF(직접데이타입력!$E288="10",직접데이타입력!$K288," ")," ")</f>
        <v xml:space="preserve"> </v>
      </c>
      <c r="L283" s="103" t="str">
        <f>IF(직접데이타입력!$M288=2,IF(직접데이타입력!$E288="11",직접데이타입력!$K288," ")," ")</f>
        <v xml:space="preserve"> </v>
      </c>
      <c r="M283" s="103" t="str">
        <f>IF(직접데이타입력!$M288=2,IF(직접데이타입력!$E288="12",직접데이타입력!$K288," ")," ")</f>
        <v xml:space="preserve"> </v>
      </c>
      <c r="N283" s="103" t="str">
        <f>IF(직접데이타입력!$M288=2,IF(직접데이타입력!$E288="13",직접데이타입력!$K288," ")," ")</f>
        <v xml:space="preserve"> </v>
      </c>
      <c r="O283" s="103" t="str">
        <f>IF(직접데이타입력!$M288=2,IF(직접데이타입력!$E288="14",직접데이타입력!$K288," ")," ")</f>
        <v xml:space="preserve"> </v>
      </c>
      <c r="P283" s="103" t="str">
        <f>IF(직접데이타입력!$M288=2,IF(직접데이타입력!$E288="15",직접데이타입력!$K288," ")," ")</f>
        <v xml:space="preserve"> </v>
      </c>
      <c r="Q283" s="103" t="str">
        <f>IF(직접데이타입력!$M288=2,IF(직접데이타입력!$E288="16",직접데이타입력!$K288," ")," ")</f>
        <v xml:space="preserve"> </v>
      </c>
      <c r="R283" s="103" t="str">
        <f>IF(직접데이타입력!$M288=2,IF(직접데이타입력!$E288="17",직접데이타입력!$K288," ")," ")</f>
        <v xml:space="preserve"> </v>
      </c>
      <c r="S283" s="103" t="str">
        <f>IF(직접데이타입력!$M288=2,IF(직접데이타입력!$E288="18",직접데이타입력!$K288," ")," ")</f>
        <v xml:space="preserve"> </v>
      </c>
      <c r="T283" s="103" t="str">
        <f>IF(직접데이타입력!$M288=2,IF(직접데이타입력!$E288="19",직접데이타입력!$K288," ")," ")</f>
        <v xml:space="preserve"> </v>
      </c>
    </row>
    <row r="284" spans="1:20" ht="11.25" customHeight="1">
      <c r="A284" s="103">
        <f t="shared" si="4"/>
        <v>283</v>
      </c>
      <c r="B284" s="103" t="str">
        <f>IF(직접데이타입력!$M289=2,IF(직접데이타입력!$E289="1",직접데이타입력!$K289," ")," ")</f>
        <v xml:space="preserve"> </v>
      </c>
      <c r="C284" s="103" t="str">
        <f>IF(직접데이타입력!$M289=2,IF(직접데이타입력!$E289="2",직접데이타입력!$K289," ")," ")</f>
        <v xml:space="preserve"> </v>
      </c>
      <c r="D284" s="103" t="str">
        <f>IF(직접데이타입력!$M289=2,IF(직접데이타입력!$E289="3",직접데이타입력!$K289," ")," ")</f>
        <v xml:space="preserve"> </v>
      </c>
      <c r="E284" s="103" t="str">
        <f>IF(직접데이타입력!$M289=2,IF(직접데이타입력!$E289="4",직접데이타입력!$K289," ")," ")</f>
        <v xml:space="preserve"> </v>
      </c>
      <c r="F284" s="103" t="str">
        <f>IF(직접데이타입력!$M289=2,IF(직접데이타입력!$E289="5",직접데이타입력!$K289," ")," ")</f>
        <v xml:space="preserve"> </v>
      </c>
      <c r="G284" s="103" t="str">
        <f>IF(직접데이타입력!$M289=2,IF(직접데이타입력!$E289="6",직접데이타입력!$K289," ")," ")</f>
        <v xml:space="preserve"> </v>
      </c>
      <c r="H284" s="103" t="str">
        <f>IF(직접데이타입력!$M289=2,IF(직접데이타입력!$E289="7",직접데이타입력!$K289," ")," ")</f>
        <v xml:space="preserve"> </v>
      </c>
      <c r="I284" s="103" t="str">
        <f>IF(직접데이타입력!$M289=2,IF(직접데이타입력!$E289="8",직접데이타입력!$K289," ")," ")</f>
        <v xml:space="preserve"> </v>
      </c>
      <c r="J284" s="103" t="str">
        <f>IF(직접데이타입력!$M289=2,IF(직접데이타입력!$E289="9",직접데이타입력!$K289," ")," ")</f>
        <v xml:space="preserve"> </v>
      </c>
      <c r="K284" s="103" t="str">
        <f>IF(직접데이타입력!$M289=2,IF(직접데이타입력!$E289="10",직접데이타입력!$K289," ")," ")</f>
        <v xml:space="preserve"> </v>
      </c>
      <c r="L284" s="103" t="str">
        <f>IF(직접데이타입력!$M289=2,IF(직접데이타입력!$E289="11",직접데이타입력!$K289," ")," ")</f>
        <v xml:space="preserve"> </v>
      </c>
      <c r="M284" s="103" t="str">
        <f>IF(직접데이타입력!$M289=2,IF(직접데이타입력!$E289="12",직접데이타입력!$K289," ")," ")</f>
        <v xml:space="preserve"> </v>
      </c>
      <c r="N284" s="103" t="str">
        <f>IF(직접데이타입력!$M289=2,IF(직접데이타입력!$E289="13",직접데이타입력!$K289," ")," ")</f>
        <v xml:space="preserve"> </v>
      </c>
      <c r="O284" s="103" t="str">
        <f>IF(직접데이타입력!$M289=2,IF(직접데이타입력!$E289="14",직접데이타입력!$K289," ")," ")</f>
        <v xml:space="preserve"> </v>
      </c>
      <c r="P284" s="103" t="str">
        <f>IF(직접데이타입력!$M289=2,IF(직접데이타입력!$E289="15",직접데이타입력!$K289," ")," ")</f>
        <v xml:space="preserve"> </v>
      </c>
      <c r="Q284" s="103" t="str">
        <f>IF(직접데이타입력!$M289=2,IF(직접데이타입력!$E289="16",직접데이타입력!$K289," ")," ")</f>
        <v xml:space="preserve"> </v>
      </c>
      <c r="R284" s="103" t="str">
        <f>IF(직접데이타입력!$M289=2,IF(직접데이타입력!$E289="17",직접데이타입력!$K289," ")," ")</f>
        <v xml:space="preserve"> </v>
      </c>
      <c r="S284" s="103" t="str">
        <f>IF(직접데이타입력!$M289=2,IF(직접데이타입력!$E289="18",직접데이타입력!$K289," ")," ")</f>
        <v xml:space="preserve"> </v>
      </c>
      <c r="T284" s="103" t="str">
        <f>IF(직접데이타입력!$M289=2,IF(직접데이타입력!$E289="19",직접데이타입력!$K289," ")," ")</f>
        <v xml:space="preserve"> </v>
      </c>
    </row>
    <row r="285" spans="1:20" ht="11.25" customHeight="1">
      <c r="A285" s="103">
        <f t="shared" si="4"/>
        <v>284</v>
      </c>
      <c r="B285" s="103" t="str">
        <f>IF(직접데이타입력!$M290=2,IF(직접데이타입력!$E290="1",직접데이타입력!$K290," ")," ")</f>
        <v xml:space="preserve"> </v>
      </c>
      <c r="C285" s="103" t="str">
        <f>IF(직접데이타입력!$M290=2,IF(직접데이타입력!$E290="2",직접데이타입력!$K290," ")," ")</f>
        <v xml:space="preserve"> </v>
      </c>
      <c r="D285" s="103" t="str">
        <f>IF(직접데이타입력!$M290=2,IF(직접데이타입력!$E290="3",직접데이타입력!$K290," ")," ")</f>
        <v xml:space="preserve"> </v>
      </c>
      <c r="E285" s="103" t="str">
        <f>IF(직접데이타입력!$M290=2,IF(직접데이타입력!$E290="4",직접데이타입력!$K290," ")," ")</f>
        <v xml:space="preserve"> </v>
      </c>
      <c r="F285" s="103" t="str">
        <f>IF(직접데이타입력!$M290=2,IF(직접데이타입력!$E290="5",직접데이타입력!$K290," ")," ")</f>
        <v xml:space="preserve"> </v>
      </c>
      <c r="G285" s="103" t="str">
        <f>IF(직접데이타입력!$M290=2,IF(직접데이타입력!$E290="6",직접데이타입력!$K290," ")," ")</f>
        <v xml:space="preserve"> </v>
      </c>
      <c r="H285" s="103" t="str">
        <f>IF(직접데이타입력!$M290=2,IF(직접데이타입력!$E290="7",직접데이타입력!$K290," ")," ")</f>
        <v xml:space="preserve"> </v>
      </c>
      <c r="I285" s="103" t="str">
        <f>IF(직접데이타입력!$M290=2,IF(직접데이타입력!$E290="8",직접데이타입력!$K290," ")," ")</f>
        <v xml:space="preserve"> </v>
      </c>
      <c r="J285" s="103" t="str">
        <f>IF(직접데이타입력!$M290=2,IF(직접데이타입력!$E290="9",직접데이타입력!$K290," ")," ")</f>
        <v xml:space="preserve"> </v>
      </c>
      <c r="K285" s="103" t="str">
        <f>IF(직접데이타입력!$M290=2,IF(직접데이타입력!$E290="10",직접데이타입력!$K290," ")," ")</f>
        <v xml:space="preserve"> </v>
      </c>
      <c r="L285" s="103" t="str">
        <f>IF(직접데이타입력!$M290=2,IF(직접데이타입력!$E290="11",직접데이타입력!$K290," ")," ")</f>
        <v xml:space="preserve"> </v>
      </c>
      <c r="M285" s="103" t="str">
        <f>IF(직접데이타입력!$M290=2,IF(직접데이타입력!$E290="12",직접데이타입력!$K290," ")," ")</f>
        <v xml:space="preserve"> </v>
      </c>
      <c r="N285" s="103" t="str">
        <f>IF(직접데이타입력!$M290=2,IF(직접데이타입력!$E290="13",직접데이타입력!$K290," ")," ")</f>
        <v xml:space="preserve"> </v>
      </c>
      <c r="O285" s="103" t="str">
        <f>IF(직접데이타입력!$M290=2,IF(직접데이타입력!$E290="14",직접데이타입력!$K290," ")," ")</f>
        <v xml:space="preserve"> </v>
      </c>
      <c r="P285" s="103" t="str">
        <f>IF(직접데이타입력!$M290=2,IF(직접데이타입력!$E290="15",직접데이타입력!$K290," ")," ")</f>
        <v xml:space="preserve"> </v>
      </c>
      <c r="Q285" s="103" t="str">
        <f>IF(직접데이타입력!$M290=2,IF(직접데이타입력!$E290="16",직접데이타입력!$K290," ")," ")</f>
        <v xml:space="preserve"> </v>
      </c>
      <c r="R285" s="103" t="str">
        <f>IF(직접데이타입력!$M290=2,IF(직접데이타입력!$E290="17",직접데이타입력!$K290," ")," ")</f>
        <v xml:space="preserve"> </v>
      </c>
      <c r="S285" s="103" t="str">
        <f>IF(직접데이타입력!$M290=2,IF(직접데이타입력!$E290="18",직접데이타입력!$K290," ")," ")</f>
        <v xml:space="preserve"> </v>
      </c>
      <c r="T285" s="103" t="str">
        <f>IF(직접데이타입력!$M290=2,IF(직접데이타입력!$E290="19",직접데이타입력!$K290," ")," ")</f>
        <v xml:space="preserve"> </v>
      </c>
    </row>
    <row r="286" spans="1:20" ht="11.25" customHeight="1">
      <c r="A286" s="103">
        <f t="shared" si="4"/>
        <v>285</v>
      </c>
      <c r="B286" s="103" t="str">
        <f>IF(직접데이타입력!$M291=2,IF(직접데이타입력!$E291="1",직접데이타입력!$K291," ")," ")</f>
        <v xml:space="preserve"> </v>
      </c>
      <c r="C286" s="103" t="str">
        <f>IF(직접데이타입력!$M291=2,IF(직접데이타입력!$E291="2",직접데이타입력!$K291," ")," ")</f>
        <v xml:space="preserve"> </v>
      </c>
      <c r="D286" s="103" t="str">
        <f>IF(직접데이타입력!$M291=2,IF(직접데이타입력!$E291="3",직접데이타입력!$K291," ")," ")</f>
        <v xml:space="preserve"> </v>
      </c>
      <c r="E286" s="103" t="str">
        <f>IF(직접데이타입력!$M291=2,IF(직접데이타입력!$E291="4",직접데이타입력!$K291," ")," ")</f>
        <v xml:space="preserve"> </v>
      </c>
      <c r="F286" s="103" t="str">
        <f>IF(직접데이타입력!$M291=2,IF(직접데이타입력!$E291="5",직접데이타입력!$K291," ")," ")</f>
        <v xml:space="preserve"> </v>
      </c>
      <c r="G286" s="103" t="str">
        <f>IF(직접데이타입력!$M291=2,IF(직접데이타입력!$E291="6",직접데이타입력!$K291," ")," ")</f>
        <v xml:space="preserve"> </v>
      </c>
      <c r="H286" s="103" t="str">
        <f>IF(직접데이타입력!$M291=2,IF(직접데이타입력!$E291="7",직접데이타입력!$K291," ")," ")</f>
        <v xml:space="preserve"> </v>
      </c>
      <c r="I286" s="103" t="str">
        <f>IF(직접데이타입력!$M291=2,IF(직접데이타입력!$E291="8",직접데이타입력!$K291," ")," ")</f>
        <v xml:space="preserve"> </v>
      </c>
      <c r="J286" s="103" t="str">
        <f>IF(직접데이타입력!$M291=2,IF(직접데이타입력!$E291="9",직접데이타입력!$K291," ")," ")</f>
        <v xml:space="preserve"> </v>
      </c>
      <c r="K286" s="103" t="str">
        <f>IF(직접데이타입력!$M291=2,IF(직접데이타입력!$E291="10",직접데이타입력!$K291," ")," ")</f>
        <v xml:space="preserve"> </v>
      </c>
      <c r="L286" s="103" t="str">
        <f>IF(직접데이타입력!$M291=2,IF(직접데이타입력!$E291="11",직접데이타입력!$K291," ")," ")</f>
        <v xml:space="preserve"> </v>
      </c>
      <c r="M286" s="103" t="str">
        <f>IF(직접데이타입력!$M291=2,IF(직접데이타입력!$E291="12",직접데이타입력!$K291," ")," ")</f>
        <v xml:space="preserve"> </v>
      </c>
      <c r="N286" s="103" t="str">
        <f>IF(직접데이타입력!$M291=2,IF(직접데이타입력!$E291="13",직접데이타입력!$K291," ")," ")</f>
        <v xml:space="preserve"> </v>
      </c>
      <c r="O286" s="103" t="str">
        <f>IF(직접데이타입력!$M291=2,IF(직접데이타입력!$E291="14",직접데이타입력!$K291," ")," ")</f>
        <v xml:space="preserve"> </v>
      </c>
      <c r="P286" s="103" t="str">
        <f>IF(직접데이타입력!$M291=2,IF(직접데이타입력!$E291="15",직접데이타입력!$K291," ")," ")</f>
        <v xml:space="preserve"> </v>
      </c>
      <c r="Q286" s="103" t="str">
        <f>IF(직접데이타입력!$M291=2,IF(직접데이타입력!$E291="16",직접데이타입력!$K291," ")," ")</f>
        <v xml:space="preserve"> </v>
      </c>
      <c r="R286" s="103" t="str">
        <f>IF(직접데이타입력!$M291=2,IF(직접데이타입력!$E291="17",직접데이타입력!$K291," ")," ")</f>
        <v xml:space="preserve"> </v>
      </c>
      <c r="S286" s="103" t="str">
        <f>IF(직접데이타입력!$M291=2,IF(직접데이타입력!$E291="18",직접데이타입력!$K291," ")," ")</f>
        <v xml:space="preserve"> </v>
      </c>
      <c r="T286" s="103" t="str">
        <f>IF(직접데이타입력!$M291=2,IF(직접데이타입력!$E291="19",직접데이타입력!$K291," ")," ")</f>
        <v xml:space="preserve"> </v>
      </c>
    </row>
    <row r="287" spans="1:20" ht="11.25" customHeight="1">
      <c r="A287" s="103">
        <f t="shared" si="4"/>
        <v>286</v>
      </c>
      <c r="B287" s="103" t="str">
        <f>IF(직접데이타입력!$M292=2,IF(직접데이타입력!$E292="1",직접데이타입력!$K292," ")," ")</f>
        <v xml:space="preserve"> </v>
      </c>
      <c r="C287" s="103" t="str">
        <f>IF(직접데이타입력!$M292=2,IF(직접데이타입력!$E292="2",직접데이타입력!$K292," ")," ")</f>
        <v xml:space="preserve"> </v>
      </c>
      <c r="D287" s="103" t="str">
        <f>IF(직접데이타입력!$M292=2,IF(직접데이타입력!$E292="3",직접데이타입력!$K292," ")," ")</f>
        <v xml:space="preserve"> </v>
      </c>
      <c r="E287" s="103" t="str">
        <f>IF(직접데이타입력!$M292=2,IF(직접데이타입력!$E292="4",직접데이타입력!$K292," ")," ")</f>
        <v xml:space="preserve"> </v>
      </c>
      <c r="F287" s="103" t="str">
        <f>IF(직접데이타입력!$M292=2,IF(직접데이타입력!$E292="5",직접데이타입력!$K292," ")," ")</f>
        <v xml:space="preserve"> </v>
      </c>
      <c r="G287" s="103" t="str">
        <f>IF(직접데이타입력!$M292=2,IF(직접데이타입력!$E292="6",직접데이타입력!$K292," ")," ")</f>
        <v xml:space="preserve"> </v>
      </c>
      <c r="H287" s="103" t="str">
        <f>IF(직접데이타입력!$M292=2,IF(직접데이타입력!$E292="7",직접데이타입력!$K292," ")," ")</f>
        <v xml:space="preserve"> </v>
      </c>
      <c r="I287" s="103" t="str">
        <f>IF(직접데이타입력!$M292=2,IF(직접데이타입력!$E292="8",직접데이타입력!$K292," ")," ")</f>
        <v xml:space="preserve"> </v>
      </c>
      <c r="J287" s="103" t="str">
        <f>IF(직접데이타입력!$M292=2,IF(직접데이타입력!$E292="9",직접데이타입력!$K292," ")," ")</f>
        <v xml:space="preserve"> </v>
      </c>
      <c r="K287" s="103" t="str">
        <f>IF(직접데이타입력!$M292=2,IF(직접데이타입력!$E292="10",직접데이타입력!$K292," ")," ")</f>
        <v xml:space="preserve"> </v>
      </c>
      <c r="L287" s="103" t="str">
        <f>IF(직접데이타입력!$M292=2,IF(직접데이타입력!$E292="11",직접데이타입력!$K292," ")," ")</f>
        <v xml:space="preserve"> </v>
      </c>
      <c r="M287" s="103" t="str">
        <f>IF(직접데이타입력!$M292=2,IF(직접데이타입력!$E292="12",직접데이타입력!$K292," ")," ")</f>
        <v xml:space="preserve"> </v>
      </c>
      <c r="N287" s="103" t="str">
        <f>IF(직접데이타입력!$M292=2,IF(직접데이타입력!$E292="13",직접데이타입력!$K292," ")," ")</f>
        <v xml:space="preserve"> </v>
      </c>
      <c r="O287" s="103" t="str">
        <f>IF(직접데이타입력!$M292=2,IF(직접데이타입력!$E292="14",직접데이타입력!$K292," ")," ")</f>
        <v xml:space="preserve"> </v>
      </c>
      <c r="P287" s="103" t="str">
        <f>IF(직접데이타입력!$M292=2,IF(직접데이타입력!$E292="15",직접데이타입력!$K292," ")," ")</f>
        <v xml:space="preserve"> </v>
      </c>
      <c r="Q287" s="103" t="str">
        <f>IF(직접데이타입력!$M292=2,IF(직접데이타입력!$E292="16",직접데이타입력!$K292," ")," ")</f>
        <v xml:space="preserve"> </v>
      </c>
      <c r="R287" s="103" t="str">
        <f>IF(직접데이타입력!$M292=2,IF(직접데이타입력!$E292="17",직접데이타입력!$K292," ")," ")</f>
        <v xml:space="preserve"> </v>
      </c>
      <c r="S287" s="103" t="str">
        <f>IF(직접데이타입력!$M292=2,IF(직접데이타입력!$E292="18",직접데이타입력!$K292," ")," ")</f>
        <v xml:space="preserve"> </v>
      </c>
      <c r="T287" s="103" t="str">
        <f>IF(직접데이타입력!$M292=2,IF(직접데이타입력!$E292="19",직접데이타입력!$K292," ")," ")</f>
        <v xml:space="preserve"> </v>
      </c>
    </row>
    <row r="288" spans="1:20" ht="11.25" customHeight="1">
      <c r="A288" s="103">
        <f t="shared" si="4"/>
        <v>287</v>
      </c>
      <c r="B288" s="103" t="str">
        <f>IF(직접데이타입력!$M293=2,IF(직접데이타입력!$E293="1",직접데이타입력!$K293," ")," ")</f>
        <v xml:space="preserve"> </v>
      </c>
      <c r="C288" s="103" t="str">
        <f>IF(직접데이타입력!$M293=2,IF(직접데이타입력!$E293="2",직접데이타입력!$K293," ")," ")</f>
        <v xml:space="preserve"> </v>
      </c>
      <c r="D288" s="103" t="str">
        <f>IF(직접데이타입력!$M293=2,IF(직접데이타입력!$E293="3",직접데이타입력!$K293," ")," ")</f>
        <v xml:space="preserve"> </v>
      </c>
      <c r="E288" s="103" t="str">
        <f>IF(직접데이타입력!$M293=2,IF(직접데이타입력!$E293="4",직접데이타입력!$K293," ")," ")</f>
        <v xml:space="preserve"> </v>
      </c>
      <c r="F288" s="103" t="str">
        <f>IF(직접데이타입력!$M293=2,IF(직접데이타입력!$E293="5",직접데이타입력!$K293," ")," ")</f>
        <v xml:space="preserve"> </v>
      </c>
      <c r="G288" s="103" t="str">
        <f>IF(직접데이타입력!$M293=2,IF(직접데이타입력!$E293="6",직접데이타입력!$K293," ")," ")</f>
        <v xml:space="preserve"> </v>
      </c>
      <c r="H288" s="103" t="str">
        <f>IF(직접데이타입력!$M293=2,IF(직접데이타입력!$E293="7",직접데이타입력!$K293," ")," ")</f>
        <v xml:space="preserve"> </v>
      </c>
      <c r="I288" s="103" t="str">
        <f>IF(직접데이타입력!$M293=2,IF(직접데이타입력!$E293="8",직접데이타입력!$K293," ")," ")</f>
        <v xml:space="preserve"> </v>
      </c>
      <c r="J288" s="103" t="str">
        <f>IF(직접데이타입력!$M293=2,IF(직접데이타입력!$E293="9",직접데이타입력!$K293," ")," ")</f>
        <v xml:space="preserve"> </v>
      </c>
      <c r="K288" s="103" t="str">
        <f>IF(직접데이타입력!$M293=2,IF(직접데이타입력!$E293="10",직접데이타입력!$K293," ")," ")</f>
        <v xml:space="preserve"> </v>
      </c>
      <c r="L288" s="103" t="str">
        <f>IF(직접데이타입력!$M293=2,IF(직접데이타입력!$E293="11",직접데이타입력!$K293," ")," ")</f>
        <v xml:space="preserve"> </v>
      </c>
      <c r="M288" s="103" t="str">
        <f>IF(직접데이타입력!$M293=2,IF(직접데이타입력!$E293="12",직접데이타입력!$K293," ")," ")</f>
        <v xml:space="preserve"> </v>
      </c>
      <c r="N288" s="103" t="str">
        <f>IF(직접데이타입력!$M293=2,IF(직접데이타입력!$E293="13",직접데이타입력!$K293," ")," ")</f>
        <v xml:space="preserve"> </v>
      </c>
      <c r="O288" s="103" t="str">
        <f>IF(직접데이타입력!$M293=2,IF(직접데이타입력!$E293="14",직접데이타입력!$K293," ")," ")</f>
        <v xml:space="preserve"> </v>
      </c>
      <c r="P288" s="103" t="str">
        <f>IF(직접데이타입력!$M293=2,IF(직접데이타입력!$E293="15",직접데이타입력!$K293," ")," ")</f>
        <v xml:space="preserve"> </v>
      </c>
      <c r="Q288" s="103" t="str">
        <f>IF(직접데이타입력!$M293=2,IF(직접데이타입력!$E293="16",직접데이타입력!$K293," ")," ")</f>
        <v xml:space="preserve"> </v>
      </c>
      <c r="R288" s="103" t="str">
        <f>IF(직접데이타입력!$M293=2,IF(직접데이타입력!$E293="17",직접데이타입력!$K293," ")," ")</f>
        <v xml:space="preserve"> </v>
      </c>
      <c r="S288" s="103" t="str">
        <f>IF(직접데이타입력!$M293=2,IF(직접데이타입력!$E293="18",직접데이타입력!$K293," ")," ")</f>
        <v xml:space="preserve"> </v>
      </c>
      <c r="T288" s="103" t="str">
        <f>IF(직접데이타입력!$M293=2,IF(직접데이타입력!$E293="19",직접데이타입력!$K293," ")," ")</f>
        <v xml:space="preserve"> </v>
      </c>
    </row>
    <row r="289" spans="1:20" ht="11.25" customHeight="1">
      <c r="A289" s="103">
        <f t="shared" si="4"/>
        <v>288</v>
      </c>
      <c r="B289" s="103" t="str">
        <f>IF(직접데이타입력!$M294=2,IF(직접데이타입력!$E294="1",직접데이타입력!$K294," ")," ")</f>
        <v xml:space="preserve"> </v>
      </c>
      <c r="C289" s="103" t="str">
        <f>IF(직접데이타입력!$M294=2,IF(직접데이타입력!$E294="2",직접데이타입력!$K294," ")," ")</f>
        <v xml:space="preserve"> </v>
      </c>
      <c r="D289" s="103" t="str">
        <f>IF(직접데이타입력!$M294=2,IF(직접데이타입력!$E294="3",직접데이타입력!$K294," ")," ")</f>
        <v xml:space="preserve"> </v>
      </c>
      <c r="E289" s="103" t="str">
        <f>IF(직접데이타입력!$M294=2,IF(직접데이타입력!$E294="4",직접데이타입력!$K294," ")," ")</f>
        <v xml:space="preserve"> </v>
      </c>
      <c r="F289" s="103" t="str">
        <f>IF(직접데이타입력!$M294=2,IF(직접데이타입력!$E294="5",직접데이타입력!$K294," ")," ")</f>
        <v xml:space="preserve"> </v>
      </c>
      <c r="G289" s="103" t="str">
        <f>IF(직접데이타입력!$M294=2,IF(직접데이타입력!$E294="6",직접데이타입력!$K294," ")," ")</f>
        <v xml:space="preserve"> </v>
      </c>
      <c r="H289" s="103" t="str">
        <f>IF(직접데이타입력!$M294=2,IF(직접데이타입력!$E294="7",직접데이타입력!$K294," ")," ")</f>
        <v xml:space="preserve"> </v>
      </c>
      <c r="I289" s="103" t="str">
        <f>IF(직접데이타입력!$M294=2,IF(직접데이타입력!$E294="8",직접데이타입력!$K294," ")," ")</f>
        <v xml:space="preserve"> </v>
      </c>
      <c r="J289" s="103" t="str">
        <f>IF(직접데이타입력!$M294=2,IF(직접데이타입력!$E294="9",직접데이타입력!$K294," ")," ")</f>
        <v xml:space="preserve"> </v>
      </c>
      <c r="K289" s="103" t="str">
        <f>IF(직접데이타입력!$M294=2,IF(직접데이타입력!$E294="10",직접데이타입력!$K294," ")," ")</f>
        <v xml:space="preserve"> </v>
      </c>
      <c r="L289" s="103" t="str">
        <f>IF(직접데이타입력!$M294=2,IF(직접데이타입력!$E294="11",직접데이타입력!$K294," ")," ")</f>
        <v xml:space="preserve"> </v>
      </c>
      <c r="M289" s="103" t="str">
        <f>IF(직접데이타입력!$M294=2,IF(직접데이타입력!$E294="12",직접데이타입력!$K294," ")," ")</f>
        <v xml:space="preserve"> </v>
      </c>
      <c r="N289" s="103" t="str">
        <f>IF(직접데이타입력!$M294=2,IF(직접데이타입력!$E294="13",직접데이타입력!$K294," ")," ")</f>
        <v xml:space="preserve"> </v>
      </c>
      <c r="O289" s="103" t="str">
        <f>IF(직접데이타입력!$M294=2,IF(직접데이타입력!$E294="14",직접데이타입력!$K294," ")," ")</f>
        <v xml:space="preserve"> </v>
      </c>
      <c r="P289" s="103" t="str">
        <f>IF(직접데이타입력!$M294=2,IF(직접데이타입력!$E294="15",직접데이타입력!$K294," ")," ")</f>
        <v xml:space="preserve"> </v>
      </c>
      <c r="Q289" s="103" t="str">
        <f>IF(직접데이타입력!$M294=2,IF(직접데이타입력!$E294="16",직접데이타입력!$K294," ")," ")</f>
        <v xml:space="preserve"> </v>
      </c>
      <c r="R289" s="103" t="str">
        <f>IF(직접데이타입력!$M294=2,IF(직접데이타입력!$E294="17",직접데이타입력!$K294," ")," ")</f>
        <v xml:space="preserve"> </v>
      </c>
      <c r="S289" s="103" t="str">
        <f>IF(직접데이타입력!$M294=2,IF(직접데이타입력!$E294="18",직접데이타입력!$K294," ")," ")</f>
        <v xml:space="preserve"> </v>
      </c>
      <c r="T289" s="103" t="str">
        <f>IF(직접데이타입력!$M294=2,IF(직접데이타입력!$E294="19",직접데이타입력!$K294," ")," ")</f>
        <v xml:space="preserve"> </v>
      </c>
    </row>
    <row r="290" spans="1:20" ht="11.25" customHeight="1">
      <c r="A290" s="103">
        <f t="shared" si="4"/>
        <v>289</v>
      </c>
      <c r="B290" s="103" t="str">
        <f>IF(직접데이타입력!$M295=2,IF(직접데이타입력!$E295="1",직접데이타입력!$K295," ")," ")</f>
        <v xml:space="preserve"> </v>
      </c>
      <c r="C290" s="103" t="str">
        <f>IF(직접데이타입력!$M295=2,IF(직접데이타입력!$E295="2",직접데이타입력!$K295," ")," ")</f>
        <v xml:space="preserve"> </v>
      </c>
      <c r="D290" s="103" t="str">
        <f>IF(직접데이타입력!$M295=2,IF(직접데이타입력!$E295="3",직접데이타입력!$K295," ")," ")</f>
        <v xml:space="preserve"> </v>
      </c>
      <c r="E290" s="103" t="str">
        <f>IF(직접데이타입력!$M295=2,IF(직접데이타입력!$E295="4",직접데이타입력!$K295," ")," ")</f>
        <v xml:space="preserve"> </v>
      </c>
      <c r="F290" s="103" t="str">
        <f>IF(직접데이타입력!$M295=2,IF(직접데이타입력!$E295="5",직접데이타입력!$K295," ")," ")</f>
        <v xml:space="preserve"> </v>
      </c>
      <c r="G290" s="103" t="str">
        <f>IF(직접데이타입력!$M295=2,IF(직접데이타입력!$E295="6",직접데이타입력!$K295," ")," ")</f>
        <v xml:space="preserve"> </v>
      </c>
      <c r="H290" s="103" t="str">
        <f>IF(직접데이타입력!$M295=2,IF(직접데이타입력!$E295="7",직접데이타입력!$K295," ")," ")</f>
        <v xml:space="preserve"> </v>
      </c>
      <c r="I290" s="103" t="str">
        <f>IF(직접데이타입력!$M295=2,IF(직접데이타입력!$E295="8",직접데이타입력!$K295," ")," ")</f>
        <v xml:space="preserve"> </v>
      </c>
      <c r="J290" s="103" t="str">
        <f>IF(직접데이타입력!$M295=2,IF(직접데이타입력!$E295="9",직접데이타입력!$K295," ")," ")</f>
        <v xml:space="preserve"> </v>
      </c>
      <c r="K290" s="103" t="str">
        <f>IF(직접데이타입력!$M295=2,IF(직접데이타입력!$E295="10",직접데이타입력!$K295," ")," ")</f>
        <v xml:space="preserve"> </v>
      </c>
      <c r="L290" s="103" t="str">
        <f>IF(직접데이타입력!$M295=2,IF(직접데이타입력!$E295="11",직접데이타입력!$K295," ")," ")</f>
        <v xml:space="preserve"> </v>
      </c>
      <c r="M290" s="103" t="str">
        <f>IF(직접데이타입력!$M295=2,IF(직접데이타입력!$E295="12",직접데이타입력!$K295," ")," ")</f>
        <v xml:space="preserve"> </v>
      </c>
      <c r="N290" s="103" t="str">
        <f>IF(직접데이타입력!$M295=2,IF(직접데이타입력!$E295="13",직접데이타입력!$K295," ")," ")</f>
        <v xml:space="preserve"> </v>
      </c>
      <c r="O290" s="103" t="str">
        <f>IF(직접데이타입력!$M295=2,IF(직접데이타입력!$E295="14",직접데이타입력!$K295," ")," ")</f>
        <v xml:space="preserve"> </v>
      </c>
      <c r="P290" s="103" t="str">
        <f>IF(직접데이타입력!$M295=2,IF(직접데이타입력!$E295="15",직접데이타입력!$K295," ")," ")</f>
        <v xml:space="preserve"> </v>
      </c>
      <c r="Q290" s="103" t="str">
        <f>IF(직접데이타입력!$M295=2,IF(직접데이타입력!$E295="16",직접데이타입력!$K295," ")," ")</f>
        <v xml:space="preserve"> </v>
      </c>
      <c r="R290" s="103" t="str">
        <f>IF(직접데이타입력!$M295=2,IF(직접데이타입력!$E295="17",직접데이타입력!$K295," ")," ")</f>
        <v xml:space="preserve"> </v>
      </c>
      <c r="S290" s="103" t="str">
        <f>IF(직접데이타입력!$M295=2,IF(직접데이타입력!$E295="18",직접데이타입력!$K295," ")," ")</f>
        <v xml:space="preserve"> </v>
      </c>
      <c r="T290" s="103" t="str">
        <f>IF(직접데이타입력!$M295=2,IF(직접데이타입력!$E295="19",직접데이타입력!$K295," ")," ")</f>
        <v xml:space="preserve"> </v>
      </c>
    </row>
    <row r="291" spans="1:20" ht="11.25" customHeight="1">
      <c r="A291" s="103">
        <f t="shared" si="4"/>
        <v>290</v>
      </c>
      <c r="B291" s="103" t="str">
        <f>IF(직접데이타입력!$M296=2,IF(직접데이타입력!$E296="1",직접데이타입력!$K296," ")," ")</f>
        <v xml:space="preserve"> </v>
      </c>
      <c r="C291" s="103" t="str">
        <f>IF(직접데이타입력!$M296=2,IF(직접데이타입력!$E296="2",직접데이타입력!$K296," ")," ")</f>
        <v xml:space="preserve"> </v>
      </c>
      <c r="D291" s="103" t="str">
        <f>IF(직접데이타입력!$M296=2,IF(직접데이타입력!$E296="3",직접데이타입력!$K296," ")," ")</f>
        <v xml:space="preserve"> </v>
      </c>
      <c r="E291" s="103" t="str">
        <f>IF(직접데이타입력!$M296=2,IF(직접데이타입력!$E296="4",직접데이타입력!$K296," ")," ")</f>
        <v xml:space="preserve"> </v>
      </c>
      <c r="F291" s="103" t="str">
        <f>IF(직접데이타입력!$M296=2,IF(직접데이타입력!$E296="5",직접데이타입력!$K296," ")," ")</f>
        <v xml:space="preserve"> </v>
      </c>
      <c r="G291" s="103" t="str">
        <f>IF(직접데이타입력!$M296=2,IF(직접데이타입력!$E296="6",직접데이타입력!$K296," ")," ")</f>
        <v xml:space="preserve"> </v>
      </c>
      <c r="H291" s="103" t="str">
        <f>IF(직접데이타입력!$M296=2,IF(직접데이타입력!$E296="7",직접데이타입력!$K296," ")," ")</f>
        <v xml:space="preserve"> </v>
      </c>
      <c r="I291" s="103" t="str">
        <f>IF(직접데이타입력!$M296=2,IF(직접데이타입력!$E296="8",직접데이타입력!$K296," ")," ")</f>
        <v xml:space="preserve"> </v>
      </c>
      <c r="J291" s="103" t="str">
        <f>IF(직접데이타입력!$M296=2,IF(직접데이타입력!$E296="9",직접데이타입력!$K296," ")," ")</f>
        <v xml:space="preserve"> </v>
      </c>
      <c r="K291" s="103" t="str">
        <f>IF(직접데이타입력!$M296=2,IF(직접데이타입력!$E296="10",직접데이타입력!$K296," ")," ")</f>
        <v xml:space="preserve"> </v>
      </c>
      <c r="L291" s="103" t="str">
        <f>IF(직접데이타입력!$M296=2,IF(직접데이타입력!$E296="11",직접데이타입력!$K296," ")," ")</f>
        <v xml:space="preserve"> </v>
      </c>
      <c r="M291" s="103" t="str">
        <f>IF(직접데이타입력!$M296=2,IF(직접데이타입력!$E296="12",직접데이타입력!$K296," ")," ")</f>
        <v xml:space="preserve"> </v>
      </c>
      <c r="N291" s="103" t="str">
        <f>IF(직접데이타입력!$M296=2,IF(직접데이타입력!$E296="13",직접데이타입력!$K296," ")," ")</f>
        <v xml:space="preserve"> </v>
      </c>
      <c r="O291" s="103" t="str">
        <f>IF(직접데이타입력!$M296=2,IF(직접데이타입력!$E296="14",직접데이타입력!$K296," ")," ")</f>
        <v xml:space="preserve"> </v>
      </c>
      <c r="P291" s="103" t="str">
        <f>IF(직접데이타입력!$M296=2,IF(직접데이타입력!$E296="15",직접데이타입력!$K296," ")," ")</f>
        <v xml:space="preserve"> </v>
      </c>
      <c r="Q291" s="103" t="str">
        <f>IF(직접데이타입력!$M296=2,IF(직접데이타입력!$E296="16",직접데이타입력!$K296," ")," ")</f>
        <v xml:space="preserve"> </v>
      </c>
      <c r="R291" s="103" t="str">
        <f>IF(직접데이타입력!$M296=2,IF(직접데이타입력!$E296="17",직접데이타입력!$K296," ")," ")</f>
        <v xml:space="preserve"> </v>
      </c>
      <c r="S291" s="103" t="str">
        <f>IF(직접데이타입력!$M296=2,IF(직접데이타입력!$E296="18",직접데이타입력!$K296," ")," ")</f>
        <v xml:space="preserve"> </v>
      </c>
      <c r="T291" s="103" t="str">
        <f>IF(직접데이타입력!$M296=2,IF(직접데이타입력!$E296="19",직접데이타입력!$K296," ")," ")</f>
        <v xml:space="preserve"> </v>
      </c>
    </row>
    <row r="292" spans="1:20" ht="11.25" customHeight="1">
      <c r="A292" s="103">
        <f t="shared" si="4"/>
        <v>291</v>
      </c>
      <c r="B292" s="103" t="str">
        <f>IF(직접데이타입력!$M297=2,IF(직접데이타입력!$E297="1",직접데이타입력!$K297," ")," ")</f>
        <v xml:space="preserve"> </v>
      </c>
      <c r="C292" s="103" t="str">
        <f>IF(직접데이타입력!$M297=2,IF(직접데이타입력!$E297="2",직접데이타입력!$K297," ")," ")</f>
        <v xml:space="preserve"> </v>
      </c>
      <c r="D292" s="103" t="str">
        <f>IF(직접데이타입력!$M297=2,IF(직접데이타입력!$E297="3",직접데이타입력!$K297," ")," ")</f>
        <v xml:space="preserve"> </v>
      </c>
      <c r="E292" s="103" t="str">
        <f>IF(직접데이타입력!$M297=2,IF(직접데이타입력!$E297="4",직접데이타입력!$K297," ")," ")</f>
        <v xml:space="preserve"> </v>
      </c>
      <c r="F292" s="103" t="str">
        <f>IF(직접데이타입력!$M297=2,IF(직접데이타입력!$E297="5",직접데이타입력!$K297," ")," ")</f>
        <v xml:space="preserve"> </v>
      </c>
      <c r="G292" s="103" t="str">
        <f>IF(직접데이타입력!$M297=2,IF(직접데이타입력!$E297="6",직접데이타입력!$K297," ")," ")</f>
        <v xml:space="preserve"> </v>
      </c>
      <c r="H292" s="103" t="str">
        <f>IF(직접데이타입력!$M297=2,IF(직접데이타입력!$E297="7",직접데이타입력!$K297," ")," ")</f>
        <v xml:space="preserve"> </v>
      </c>
      <c r="I292" s="103" t="str">
        <f>IF(직접데이타입력!$M297=2,IF(직접데이타입력!$E297="8",직접데이타입력!$K297," ")," ")</f>
        <v xml:space="preserve"> </v>
      </c>
      <c r="J292" s="103" t="str">
        <f>IF(직접데이타입력!$M297=2,IF(직접데이타입력!$E297="9",직접데이타입력!$K297," ")," ")</f>
        <v xml:space="preserve"> </v>
      </c>
      <c r="K292" s="103" t="str">
        <f>IF(직접데이타입력!$M297=2,IF(직접데이타입력!$E297="10",직접데이타입력!$K297," ")," ")</f>
        <v xml:space="preserve"> </v>
      </c>
      <c r="L292" s="103" t="str">
        <f>IF(직접데이타입력!$M297=2,IF(직접데이타입력!$E297="11",직접데이타입력!$K297," ")," ")</f>
        <v xml:space="preserve"> </v>
      </c>
      <c r="M292" s="103" t="str">
        <f>IF(직접데이타입력!$M297=2,IF(직접데이타입력!$E297="12",직접데이타입력!$K297," ")," ")</f>
        <v xml:space="preserve"> </v>
      </c>
      <c r="N292" s="103" t="str">
        <f>IF(직접데이타입력!$M297=2,IF(직접데이타입력!$E297="13",직접데이타입력!$K297," ")," ")</f>
        <v xml:space="preserve"> </v>
      </c>
      <c r="O292" s="103" t="str">
        <f>IF(직접데이타입력!$M297=2,IF(직접데이타입력!$E297="14",직접데이타입력!$K297," ")," ")</f>
        <v xml:space="preserve"> </v>
      </c>
      <c r="P292" s="103" t="str">
        <f>IF(직접데이타입력!$M297=2,IF(직접데이타입력!$E297="15",직접데이타입력!$K297," ")," ")</f>
        <v xml:space="preserve"> </v>
      </c>
      <c r="Q292" s="103" t="str">
        <f>IF(직접데이타입력!$M297=2,IF(직접데이타입력!$E297="16",직접데이타입력!$K297," ")," ")</f>
        <v xml:space="preserve"> </v>
      </c>
      <c r="R292" s="103" t="str">
        <f>IF(직접데이타입력!$M297=2,IF(직접데이타입력!$E297="17",직접데이타입력!$K297," ")," ")</f>
        <v xml:space="preserve"> </v>
      </c>
      <c r="S292" s="103" t="str">
        <f>IF(직접데이타입력!$M297=2,IF(직접데이타입력!$E297="18",직접데이타입력!$K297," ")," ")</f>
        <v xml:space="preserve"> </v>
      </c>
      <c r="T292" s="103" t="str">
        <f>IF(직접데이타입력!$M297=2,IF(직접데이타입력!$E297="19",직접데이타입력!$K297," ")," ")</f>
        <v xml:space="preserve"> </v>
      </c>
    </row>
    <row r="293" spans="1:20" ht="11.25" customHeight="1">
      <c r="A293" s="103">
        <f t="shared" si="4"/>
        <v>292</v>
      </c>
      <c r="B293" s="103" t="str">
        <f>IF(직접데이타입력!$M298=2,IF(직접데이타입력!$E298="1",직접데이타입력!$K298," ")," ")</f>
        <v xml:space="preserve"> </v>
      </c>
      <c r="C293" s="103" t="str">
        <f>IF(직접데이타입력!$M298=2,IF(직접데이타입력!$E298="2",직접데이타입력!$K298," ")," ")</f>
        <v xml:space="preserve"> </v>
      </c>
      <c r="D293" s="103" t="str">
        <f>IF(직접데이타입력!$M298=2,IF(직접데이타입력!$E298="3",직접데이타입력!$K298," ")," ")</f>
        <v xml:space="preserve"> </v>
      </c>
      <c r="E293" s="103" t="str">
        <f>IF(직접데이타입력!$M298=2,IF(직접데이타입력!$E298="4",직접데이타입력!$K298," ")," ")</f>
        <v xml:space="preserve"> </v>
      </c>
      <c r="F293" s="103" t="str">
        <f>IF(직접데이타입력!$M298=2,IF(직접데이타입력!$E298="5",직접데이타입력!$K298," ")," ")</f>
        <v xml:space="preserve"> </v>
      </c>
      <c r="G293" s="103" t="str">
        <f>IF(직접데이타입력!$M298=2,IF(직접데이타입력!$E298="6",직접데이타입력!$K298," ")," ")</f>
        <v xml:space="preserve"> </v>
      </c>
      <c r="H293" s="103" t="str">
        <f>IF(직접데이타입력!$M298=2,IF(직접데이타입력!$E298="7",직접데이타입력!$K298," ")," ")</f>
        <v xml:space="preserve"> </v>
      </c>
      <c r="I293" s="103" t="str">
        <f>IF(직접데이타입력!$M298=2,IF(직접데이타입력!$E298="8",직접데이타입력!$K298," ")," ")</f>
        <v xml:space="preserve"> </v>
      </c>
      <c r="J293" s="103" t="str">
        <f>IF(직접데이타입력!$M298=2,IF(직접데이타입력!$E298="9",직접데이타입력!$K298," ")," ")</f>
        <v xml:space="preserve"> </v>
      </c>
      <c r="K293" s="103" t="str">
        <f>IF(직접데이타입력!$M298=2,IF(직접데이타입력!$E298="10",직접데이타입력!$K298," ")," ")</f>
        <v xml:space="preserve"> </v>
      </c>
      <c r="L293" s="103" t="str">
        <f>IF(직접데이타입력!$M298=2,IF(직접데이타입력!$E298="11",직접데이타입력!$K298," ")," ")</f>
        <v xml:space="preserve"> </v>
      </c>
      <c r="M293" s="103" t="str">
        <f>IF(직접데이타입력!$M298=2,IF(직접데이타입력!$E298="12",직접데이타입력!$K298," ")," ")</f>
        <v xml:space="preserve"> </v>
      </c>
      <c r="N293" s="103" t="str">
        <f>IF(직접데이타입력!$M298=2,IF(직접데이타입력!$E298="13",직접데이타입력!$K298," ")," ")</f>
        <v xml:space="preserve"> </v>
      </c>
      <c r="O293" s="103" t="str">
        <f>IF(직접데이타입력!$M298=2,IF(직접데이타입력!$E298="14",직접데이타입력!$K298," ")," ")</f>
        <v xml:space="preserve"> </v>
      </c>
      <c r="P293" s="103" t="str">
        <f>IF(직접데이타입력!$M298=2,IF(직접데이타입력!$E298="15",직접데이타입력!$K298," ")," ")</f>
        <v xml:space="preserve"> </v>
      </c>
      <c r="Q293" s="103" t="str">
        <f>IF(직접데이타입력!$M298=2,IF(직접데이타입력!$E298="16",직접데이타입력!$K298," ")," ")</f>
        <v xml:space="preserve"> </v>
      </c>
      <c r="R293" s="103" t="str">
        <f>IF(직접데이타입력!$M298=2,IF(직접데이타입력!$E298="17",직접데이타입력!$K298," ")," ")</f>
        <v xml:space="preserve"> </v>
      </c>
      <c r="S293" s="103" t="str">
        <f>IF(직접데이타입력!$M298=2,IF(직접데이타입력!$E298="18",직접데이타입력!$K298," ")," ")</f>
        <v xml:space="preserve"> </v>
      </c>
      <c r="T293" s="103" t="str">
        <f>IF(직접데이타입력!$M298=2,IF(직접데이타입력!$E298="19",직접데이타입력!$K298," ")," ")</f>
        <v xml:space="preserve"> </v>
      </c>
    </row>
    <row r="294" spans="1:20" ht="11.25" customHeight="1">
      <c r="A294" s="103">
        <f t="shared" si="4"/>
        <v>293</v>
      </c>
      <c r="B294" s="103" t="str">
        <f>IF(직접데이타입력!$M299=2,IF(직접데이타입력!$E299="1",직접데이타입력!$K299," ")," ")</f>
        <v xml:space="preserve"> </v>
      </c>
      <c r="C294" s="103" t="str">
        <f>IF(직접데이타입력!$M299=2,IF(직접데이타입력!$E299="2",직접데이타입력!$K299," ")," ")</f>
        <v xml:space="preserve"> </v>
      </c>
      <c r="D294" s="103" t="str">
        <f>IF(직접데이타입력!$M299=2,IF(직접데이타입력!$E299="3",직접데이타입력!$K299," ")," ")</f>
        <v xml:space="preserve"> </v>
      </c>
      <c r="E294" s="103" t="str">
        <f>IF(직접데이타입력!$M299=2,IF(직접데이타입력!$E299="4",직접데이타입력!$K299," ")," ")</f>
        <v xml:space="preserve"> </v>
      </c>
      <c r="F294" s="103" t="str">
        <f>IF(직접데이타입력!$M299=2,IF(직접데이타입력!$E299="5",직접데이타입력!$K299," ")," ")</f>
        <v xml:space="preserve"> </v>
      </c>
      <c r="G294" s="103" t="str">
        <f>IF(직접데이타입력!$M299=2,IF(직접데이타입력!$E299="6",직접데이타입력!$K299," ")," ")</f>
        <v xml:space="preserve"> </v>
      </c>
      <c r="H294" s="103" t="str">
        <f>IF(직접데이타입력!$M299=2,IF(직접데이타입력!$E299="7",직접데이타입력!$K299," ")," ")</f>
        <v xml:space="preserve"> </v>
      </c>
      <c r="I294" s="103" t="str">
        <f>IF(직접데이타입력!$M299=2,IF(직접데이타입력!$E299="8",직접데이타입력!$K299," ")," ")</f>
        <v xml:space="preserve"> </v>
      </c>
      <c r="J294" s="103" t="str">
        <f>IF(직접데이타입력!$M299=2,IF(직접데이타입력!$E299="9",직접데이타입력!$K299," ")," ")</f>
        <v xml:space="preserve"> </v>
      </c>
      <c r="K294" s="103" t="str">
        <f>IF(직접데이타입력!$M299=2,IF(직접데이타입력!$E299="10",직접데이타입력!$K299," ")," ")</f>
        <v xml:space="preserve"> </v>
      </c>
      <c r="L294" s="103" t="str">
        <f>IF(직접데이타입력!$M299=2,IF(직접데이타입력!$E299="11",직접데이타입력!$K299," ")," ")</f>
        <v xml:space="preserve"> </v>
      </c>
      <c r="M294" s="103" t="str">
        <f>IF(직접데이타입력!$M299=2,IF(직접데이타입력!$E299="12",직접데이타입력!$K299," ")," ")</f>
        <v xml:space="preserve"> </v>
      </c>
      <c r="N294" s="103" t="str">
        <f>IF(직접데이타입력!$M299=2,IF(직접데이타입력!$E299="13",직접데이타입력!$K299," ")," ")</f>
        <v xml:space="preserve"> </v>
      </c>
      <c r="O294" s="103" t="str">
        <f>IF(직접데이타입력!$M299=2,IF(직접데이타입력!$E299="14",직접데이타입력!$K299," ")," ")</f>
        <v xml:space="preserve"> </v>
      </c>
      <c r="P294" s="103" t="str">
        <f>IF(직접데이타입력!$M299=2,IF(직접데이타입력!$E299="15",직접데이타입력!$K299," ")," ")</f>
        <v xml:space="preserve"> </v>
      </c>
      <c r="Q294" s="103" t="str">
        <f>IF(직접데이타입력!$M299=2,IF(직접데이타입력!$E299="16",직접데이타입력!$K299," ")," ")</f>
        <v xml:space="preserve"> </v>
      </c>
      <c r="R294" s="103" t="str">
        <f>IF(직접데이타입력!$M299=2,IF(직접데이타입력!$E299="17",직접데이타입력!$K299," ")," ")</f>
        <v xml:space="preserve"> </v>
      </c>
      <c r="S294" s="103" t="str">
        <f>IF(직접데이타입력!$M299=2,IF(직접데이타입력!$E299="18",직접데이타입력!$K299," ")," ")</f>
        <v xml:space="preserve"> </v>
      </c>
      <c r="T294" s="103" t="str">
        <f>IF(직접데이타입력!$M299=2,IF(직접데이타입력!$E299="19",직접데이타입력!$K299," ")," ")</f>
        <v xml:space="preserve"> </v>
      </c>
    </row>
    <row r="295" spans="1:20" ht="11.25" customHeight="1">
      <c r="A295" s="103">
        <f t="shared" si="4"/>
        <v>294</v>
      </c>
      <c r="B295" s="103" t="str">
        <f>IF(직접데이타입력!$M300=2,IF(직접데이타입력!$E300="1",직접데이타입력!$K300," ")," ")</f>
        <v xml:space="preserve"> </v>
      </c>
      <c r="C295" s="103" t="str">
        <f>IF(직접데이타입력!$M300=2,IF(직접데이타입력!$E300="2",직접데이타입력!$K300," ")," ")</f>
        <v xml:space="preserve"> </v>
      </c>
      <c r="D295" s="103" t="str">
        <f>IF(직접데이타입력!$M300=2,IF(직접데이타입력!$E300="3",직접데이타입력!$K300," ")," ")</f>
        <v xml:space="preserve"> </v>
      </c>
      <c r="E295" s="103" t="str">
        <f>IF(직접데이타입력!$M300=2,IF(직접데이타입력!$E300="4",직접데이타입력!$K300," ")," ")</f>
        <v xml:space="preserve"> </v>
      </c>
      <c r="F295" s="103" t="str">
        <f>IF(직접데이타입력!$M300=2,IF(직접데이타입력!$E300="5",직접데이타입력!$K300," ")," ")</f>
        <v xml:space="preserve"> </v>
      </c>
      <c r="G295" s="103" t="str">
        <f>IF(직접데이타입력!$M300=2,IF(직접데이타입력!$E300="6",직접데이타입력!$K300," ")," ")</f>
        <v xml:space="preserve"> </v>
      </c>
      <c r="H295" s="103" t="str">
        <f>IF(직접데이타입력!$M300=2,IF(직접데이타입력!$E300="7",직접데이타입력!$K300," ")," ")</f>
        <v xml:space="preserve"> </v>
      </c>
      <c r="I295" s="103" t="str">
        <f>IF(직접데이타입력!$M300=2,IF(직접데이타입력!$E300="8",직접데이타입력!$K300," ")," ")</f>
        <v xml:space="preserve"> </v>
      </c>
      <c r="J295" s="103" t="str">
        <f>IF(직접데이타입력!$M300=2,IF(직접데이타입력!$E300="9",직접데이타입력!$K300," ")," ")</f>
        <v xml:space="preserve"> </v>
      </c>
      <c r="K295" s="103" t="str">
        <f>IF(직접데이타입력!$M300=2,IF(직접데이타입력!$E300="10",직접데이타입력!$K300," ")," ")</f>
        <v xml:space="preserve"> </v>
      </c>
      <c r="L295" s="103" t="str">
        <f>IF(직접데이타입력!$M300=2,IF(직접데이타입력!$E300="11",직접데이타입력!$K300," ")," ")</f>
        <v xml:space="preserve"> </v>
      </c>
      <c r="M295" s="103" t="str">
        <f>IF(직접데이타입력!$M300=2,IF(직접데이타입력!$E300="12",직접데이타입력!$K300," ")," ")</f>
        <v xml:space="preserve"> </v>
      </c>
      <c r="N295" s="103" t="str">
        <f>IF(직접데이타입력!$M300=2,IF(직접데이타입력!$E300="13",직접데이타입력!$K300," ")," ")</f>
        <v xml:space="preserve"> </v>
      </c>
      <c r="O295" s="103" t="str">
        <f>IF(직접데이타입력!$M300=2,IF(직접데이타입력!$E300="14",직접데이타입력!$K300," ")," ")</f>
        <v xml:space="preserve"> </v>
      </c>
      <c r="P295" s="103" t="str">
        <f>IF(직접데이타입력!$M300=2,IF(직접데이타입력!$E300="15",직접데이타입력!$K300," ")," ")</f>
        <v xml:space="preserve"> </v>
      </c>
      <c r="Q295" s="103" t="str">
        <f>IF(직접데이타입력!$M300=2,IF(직접데이타입력!$E300="16",직접데이타입력!$K300," ")," ")</f>
        <v xml:space="preserve"> </v>
      </c>
      <c r="R295" s="103" t="str">
        <f>IF(직접데이타입력!$M300=2,IF(직접데이타입력!$E300="17",직접데이타입력!$K300," ")," ")</f>
        <v xml:space="preserve"> </v>
      </c>
      <c r="S295" s="103" t="str">
        <f>IF(직접데이타입력!$M300=2,IF(직접데이타입력!$E300="18",직접데이타입력!$K300," ")," ")</f>
        <v xml:space="preserve"> </v>
      </c>
      <c r="T295" s="103" t="str">
        <f>IF(직접데이타입력!$M300=2,IF(직접데이타입력!$E300="19",직접데이타입력!$K300," ")," ")</f>
        <v xml:space="preserve"> </v>
      </c>
    </row>
    <row r="296" spans="1:20" ht="11.25" customHeight="1">
      <c r="A296" s="103">
        <f t="shared" si="4"/>
        <v>295</v>
      </c>
      <c r="B296" s="103" t="str">
        <f>IF(직접데이타입력!$M301=2,IF(직접데이타입력!$E301="1",직접데이타입력!$K301," ")," ")</f>
        <v xml:space="preserve"> </v>
      </c>
      <c r="C296" s="103" t="str">
        <f>IF(직접데이타입력!$M301=2,IF(직접데이타입력!$E301="2",직접데이타입력!$K301," ")," ")</f>
        <v xml:space="preserve"> </v>
      </c>
      <c r="D296" s="103" t="str">
        <f>IF(직접데이타입력!$M301=2,IF(직접데이타입력!$E301="3",직접데이타입력!$K301," ")," ")</f>
        <v xml:space="preserve"> </v>
      </c>
      <c r="E296" s="103" t="str">
        <f>IF(직접데이타입력!$M301=2,IF(직접데이타입력!$E301="4",직접데이타입력!$K301," ")," ")</f>
        <v xml:space="preserve"> </v>
      </c>
      <c r="F296" s="103" t="str">
        <f>IF(직접데이타입력!$M301=2,IF(직접데이타입력!$E301="5",직접데이타입력!$K301," ")," ")</f>
        <v xml:space="preserve"> </v>
      </c>
      <c r="G296" s="103" t="str">
        <f>IF(직접데이타입력!$M301=2,IF(직접데이타입력!$E301="6",직접데이타입력!$K301," ")," ")</f>
        <v xml:space="preserve"> </v>
      </c>
      <c r="H296" s="103" t="str">
        <f>IF(직접데이타입력!$M301=2,IF(직접데이타입력!$E301="7",직접데이타입력!$K301," ")," ")</f>
        <v xml:space="preserve"> </v>
      </c>
      <c r="I296" s="103" t="str">
        <f>IF(직접데이타입력!$M301=2,IF(직접데이타입력!$E301="8",직접데이타입력!$K301," ")," ")</f>
        <v xml:space="preserve"> </v>
      </c>
      <c r="J296" s="103" t="str">
        <f>IF(직접데이타입력!$M301=2,IF(직접데이타입력!$E301="9",직접데이타입력!$K301," ")," ")</f>
        <v xml:space="preserve"> </v>
      </c>
      <c r="K296" s="103" t="str">
        <f>IF(직접데이타입력!$M301=2,IF(직접데이타입력!$E301="10",직접데이타입력!$K301," ")," ")</f>
        <v xml:space="preserve"> </v>
      </c>
      <c r="L296" s="103" t="str">
        <f>IF(직접데이타입력!$M301=2,IF(직접데이타입력!$E301="11",직접데이타입력!$K301," ")," ")</f>
        <v xml:space="preserve"> </v>
      </c>
      <c r="M296" s="103" t="str">
        <f>IF(직접데이타입력!$M301=2,IF(직접데이타입력!$E301="12",직접데이타입력!$K301," ")," ")</f>
        <v xml:space="preserve"> </v>
      </c>
      <c r="N296" s="103" t="str">
        <f>IF(직접데이타입력!$M301=2,IF(직접데이타입력!$E301="13",직접데이타입력!$K301," ")," ")</f>
        <v xml:space="preserve"> </v>
      </c>
      <c r="O296" s="103" t="str">
        <f>IF(직접데이타입력!$M301=2,IF(직접데이타입력!$E301="14",직접데이타입력!$K301," ")," ")</f>
        <v xml:space="preserve"> </v>
      </c>
      <c r="P296" s="103" t="str">
        <f>IF(직접데이타입력!$M301=2,IF(직접데이타입력!$E301="15",직접데이타입력!$K301," ")," ")</f>
        <v xml:space="preserve"> </v>
      </c>
      <c r="Q296" s="103" t="str">
        <f>IF(직접데이타입력!$M301=2,IF(직접데이타입력!$E301="16",직접데이타입력!$K301," ")," ")</f>
        <v xml:space="preserve"> </v>
      </c>
      <c r="R296" s="103" t="str">
        <f>IF(직접데이타입력!$M301=2,IF(직접데이타입력!$E301="17",직접데이타입력!$K301," ")," ")</f>
        <v xml:space="preserve"> </v>
      </c>
      <c r="S296" s="103" t="str">
        <f>IF(직접데이타입력!$M301=2,IF(직접데이타입력!$E301="18",직접데이타입력!$K301," ")," ")</f>
        <v xml:space="preserve"> </v>
      </c>
      <c r="T296" s="103" t="str">
        <f>IF(직접데이타입력!$M301=2,IF(직접데이타입력!$E301="19",직접데이타입력!$K301," ")," ")</f>
        <v xml:space="preserve"> </v>
      </c>
    </row>
    <row r="297" spans="1:20" ht="11.25" customHeight="1">
      <c r="A297" s="103">
        <f t="shared" si="4"/>
        <v>296</v>
      </c>
      <c r="B297" s="103" t="str">
        <f>IF(직접데이타입력!$M302=2,IF(직접데이타입력!$E302="1",직접데이타입력!$K302," ")," ")</f>
        <v xml:space="preserve"> </v>
      </c>
      <c r="C297" s="103" t="str">
        <f>IF(직접데이타입력!$M302=2,IF(직접데이타입력!$E302="2",직접데이타입력!$K302," ")," ")</f>
        <v xml:space="preserve"> </v>
      </c>
      <c r="D297" s="103" t="str">
        <f>IF(직접데이타입력!$M302=2,IF(직접데이타입력!$E302="3",직접데이타입력!$K302," ")," ")</f>
        <v xml:space="preserve"> </v>
      </c>
      <c r="E297" s="103" t="str">
        <f>IF(직접데이타입력!$M302=2,IF(직접데이타입력!$E302="4",직접데이타입력!$K302," ")," ")</f>
        <v xml:space="preserve"> </v>
      </c>
      <c r="F297" s="103" t="str">
        <f>IF(직접데이타입력!$M302=2,IF(직접데이타입력!$E302="5",직접데이타입력!$K302," ")," ")</f>
        <v xml:space="preserve"> </v>
      </c>
      <c r="G297" s="103" t="str">
        <f>IF(직접데이타입력!$M302=2,IF(직접데이타입력!$E302="6",직접데이타입력!$K302," ")," ")</f>
        <v xml:space="preserve"> </v>
      </c>
      <c r="H297" s="103" t="str">
        <f>IF(직접데이타입력!$M302=2,IF(직접데이타입력!$E302="7",직접데이타입력!$K302," ")," ")</f>
        <v xml:space="preserve"> </v>
      </c>
      <c r="I297" s="103" t="str">
        <f>IF(직접데이타입력!$M302=2,IF(직접데이타입력!$E302="8",직접데이타입력!$K302," ")," ")</f>
        <v xml:space="preserve"> </v>
      </c>
      <c r="J297" s="103" t="str">
        <f>IF(직접데이타입력!$M302=2,IF(직접데이타입력!$E302="9",직접데이타입력!$K302," ")," ")</f>
        <v xml:space="preserve"> </v>
      </c>
      <c r="K297" s="103" t="str">
        <f>IF(직접데이타입력!$M302=2,IF(직접데이타입력!$E302="10",직접데이타입력!$K302," ")," ")</f>
        <v xml:space="preserve"> </v>
      </c>
      <c r="L297" s="103" t="str">
        <f>IF(직접데이타입력!$M302=2,IF(직접데이타입력!$E302="11",직접데이타입력!$K302," ")," ")</f>
        <v xml:space="preserve"> </v>
      </c>
      <c r="M297" s="103" t="str">
        <f>IF(직접데이타입력!$M302=2,IF(직접데이타입력!$E302="12",직접데이타입력!$K302," ")," ")</f>
        <v xml:space="preserve"> </v>
      </c>
      <c r="N297" s="103" t="str">
        <f>IF(직접데이타입력!$M302=2,IF(직접데이타입력!$E302="13",직접데이타입력!$K302," ")," ")</f>
        <v xml:space="preserve"> </v>
      </c>
      <c r="O297" s="103" t="str">
        <f>IF(직접데이타입력!$M302=2,IF(직접데이타입력!$E302="14",직접데이타입력!$K302," ")," ")</f>
        <v xml:space="preserve"> </v>
      </c>
      <c r="P297" s="103" t="str">
        <f>IF(직접데이타입력!$M302=2,IF(직접데이타입력!$E302="15",직접데이타입력!$K302," ")," ")</f>
        <v xml:space="preserve"> </v>
      </c>
      <c r="Q297" s="103" t="str">
        <f>IF(직접데이타입력!$M302=2,IF(직접데이타입력!$E302="16",직접데이타입력!$K302," ")," ")</f>
        <v xml:space="preserve"> </v>
      </c>
      <c r="R297" s="103" t="str">
        <f>IF(직접데이타입력!$M302=2,IF(직접데이타입력!$E302="17",직접데이타입력!$K302," ")," ")</f>
        <v xml:space="preserve"> </v>
      </c>
      <c r="S297" s="103" t="str">
        <f>IF(직접데이타입력!$M302=2,IF(직접데이타입력!$E302="18",직접데이타입력!$K302," ")," ")</f>
        <v xml:space="preserve"> </v>
      </c>
      <c r="T297" s="103" t="str">
        <f>IF(직접데이타입력!$M302=2,IF(직접데이타입력!$E302="19",직접데이타입력!$K302," ")," ")</f>
        <v xml:space="preserve"> </v>
      </c>
    </row>
    <row r="298" spans="1:20" ht="11.25" customHeight="1">
      <c r="A298" s="103">
        <f t="shared" si="4"/>
        <v>297</v>
      </c>
      <c r="B298" s="103" t="str">
        <f>IF(직접데이타입력!$M303=2,IF(직접데이타입력!$E303="1",직접데이타입력!$K303," ")," ")</f>
        <v xml:space="preserve"> </v>
      </c>
      <c r="C298" s="103" t="str">
        <f>IF(직접데이타입력!$M303=2,IF(직접데이타입력!$E303="2",직접데이타입력!$K303," ")," ")</f>
        <v xml:space="preserve"> </v>
      </c>
      <c r="D298" s="103" t="str">
        <f>IF(직접데이타입력!$M303=2,IF(직접데이타입력!$E303="3",직접데이타입력!$K303," ")," ")</f>
        <v xml:space="preserve"> </v>
      </c>
      <c r="E298" s="103" t="str">
        <f>IF(직접데이타입력!$M303=2,IF(직접데이타입력!$E303="4",직접데이타입력!$K303," ")," ")</f>
        <v xml:space="preserve"> </v>
      </c>
      <c r="F298" s="103" t="str">
        <f>IF(직접데이타입력!$M303=2,IF(직접데이타입력!$E303="5",직접데이타입력!$K303," ")," ")</f>
        <v xml:space="preserve"> </v>
      </c>
      <c r="G298" s="103" t="str">
        <f>IF(직접데이타입력!$M303=2,IF(직접데이타입력!$E303="6",직접데이타입력!$K303," ")," ")</f>
        <v xml:space="preserve"> </v>
      </c>
      <c r="H298" s="103" t="str">
        <f>IF(직접데이타입력!$M303=2,IF(직접데이타입력!$E303="7",직접데이타입력!$K303," ")," ")</f>
        <v xml:space="preserve"> </v>
      </c>
      <c r="I298" s="103" t="str">
        <f>IF(직접데이타입력!$M303=2,IF(직접데이타입력!$E303="8",직접데이타입력!$K303," ")," ")</f>
        <v xml:space="preserve"> </v>
      </c>
      <c r="J298" s="103" t="str">
        <f>IF(직접데이타입력!$M303=2,IF(직접데이타입력!$E303="9",직접데이타입력!$K303," ")," ")</f>
        <v xml:space="preserve"> </v>
      </c>
      <c r="K298" s="103" t="str">
        <f>IF(직접데이타입력!$M303=2,IF(직접데이타입력!$E303="10",직접데이타입력!$K303," ")," ")</f>
        <v xml:space="preserve"> </v>
      </c>
      <c r="L298" s="103" t="str">
        <f>IF(직접데이타입력!$M303=2,IF(직접데이타입력!$E303="11",직접데이타입력!$K303," ")," ")</f>
        <v xml:space="preserve"> </v>
      </c>
      <c r="M298" s="103" t="str">
        <f>IF(직접데이타입력!$M303=2,IF(직접데이타입력!$E303="12",직접데이타입력!$K303," ")," ")</f>
        <v xml:space="preserve"> </v>
      </c>
      <c r="N298" s="103" t="str">
        <f>IF(직접데이타입력!$M303=2,IF(직접데이타입력!$E303="13",직접데이타입력!$K303," ")," ")</f>
        <v xml:space="preserve"> </v>
      </c>
      <c r="O298" s="103" t="str">
        <f>IF(직접데이타입력!$M303=2,IF(직접데이타입력!$E303="14",직접데이타입력!$K303," ")," ")</f>
        <v xml:space="preserve"> </v>
      </c>
      <c r="P298" s="103" t="str">
        <f>IF(직접데이타입력!$M303=2,IF(직접데이타입력!$E303="15",직접데이타입력!$K303," ")," ")</f>
        <v xml:space="preserve"> </v>
      </c>
      <c r="Q298" s="103" t="str">
        <f>IF(직접데이타입력!$M303=2,IF(직접데이타입력!$E303="16",직접데이타입력!$K303," ")," ")</f>
        <v xml:space="preserve"> </v>
      </c>
      <c r="R298" s="103" t="str">
        <f>IF(직접데이타입력!$M303=2,IF(직접데이타입력!$E303="17",직접데이타입력!$K303," ")," ")</f>
        <v xml:space="preserve"> </v>
      </c>
      <c r="S298" s="103" t="str">
        <f>IF(직접데이타입력!$M303=2,IF(직접데이타입력!$E303="18",직접데이타입력!$K303," ")," ")</f>
        <v xml:space="preserve"> </v>
      </c>
      <c r="T298" s="103" t="str">
        <f>IF(직접데이타입력!$M303=2,IF(직접데이타입력!$E303="19",직접데이타입력!$K303," ")," ")</f>
        <v xml:space="preserve"> </v>
      </c>
    </row>
    <row r="299" spans="1:20" ht="11.25" customHeight="1">
      <c r="A299" s="103">
        <f t="shared" si="4"/>
        <v>298</v>
      </c>
      <c r="B299" s="103" t="str">
        <f>IF(직접데이타입력!$M304=2,IF(직접데이타입력!$E304="1",직접데이타입력!$K304," ")," ")</f>
        <v xml:space="preserve"> </v>
      </c>
      <c r="C299" s="103" t="str">
        <f>IF(직접데이타입력!$M304=2,IF(직접데이타입력!$E304="2",직접데이타입력!$K304," ")," ")</f>
        <v xml:space="preserve"> </v>
      </c>
      <c r="D299" s="103" t="str">
        <f>IF(직접데이타입력!$M304=2,IF(직접데이타입력!$E304="3",직접데이타입력!$K304," ")," ")</f>
        <v xml:space="preserve"> </v>
      </c>
      <c r="E299" s="103" t="str">
        <f>IF(직접데이타입력!$M304=2,IF(직접데이타입력!$E304="4",직접데이타입력!$K304," ")," ")</f>
        <v xml:space="preserve"> </v>
      </c>
      <c r="F299" s="103" t="str">
        <f>IF(직접데이타입력!$M304=2,IF(직접데이타입력!$E304="5",직접데이타입력!$K304," ")," ")</f>
        <v xml:space="preserve"> </v>
      </c>
      <c r="G299" s="103" t="str">
        <f>IF(직접데이타입력!$M304=2,IF(직접데이타입력!$E304="6",직접데이타입력!$K304," ")," ")</f>
        <v xml:space="preserve"> </v>
      </c>
      <c r="H299" s="103" t="str">
        <f>IF(직접데이타입력!$M304=2,IF(직접데이타입력!$E304="7",직접데이타입력!$K304," ")," ")</f>
        <v xml:space="preserve"> </v>
      </c>
      <c r="I299" s="103" t="str">
        <f>IF(직접데이타입력!$M304=2,IF(직접데이타입력!$E304="8",직접데이타입력!$K304," ")," ")</f>
        <v xml:space="preserve"> </v>
      </c>
      <c r="J299" s="103" t="str">
        <f>IF(직접데이타입력!$M304=2,IF(직접데이타입력!$E304="9",직접데이타입력!$K304," ")," ")</f>
        <v xml:space="preserve"> </v>
      </c>
      <c r="K299" s="103" t="str">
        <f>IF(직접데이타입력!$M304=2,IF(직접데이타입력!$E304="10",직접데이타입력!$K304," ")," ")</f>
        <v xml:space="preserve"> </v>
      </c>
      <c r="L299" s="103" t="str">
        <f>IF(직접데이타입력!$M304=2,IF(직접데이타입력!$E304="11",직접데이타입력!$K304," ")," ")</f>
        <v xml:space="preserve"> </v>
      </c>
      <c r="M299" s="103" t="str">
        <f>IF(직접데이타입력!$M304=2,IF(직접데이타입력!$E304="12",직접데이타입력!$K304," ")," ")</f>
        <v xml:space="preserve"> </v>
      </c>
      <c r="N299" s="103" t="str">
        <f>IF(직접데이타입력!$M304=2,IF(직접데이타입력!$E304="13",직접데이타입력!$K304," ")," ")</f>
        <v xml:space="preserve"> </v>
      </c>
      <c r="O299" s="103" t="str">
        <f>IF(직접데이타입력!$M304=2,IF(직접데이타입력!$E304="14",직접데이타입력!$K304," ")," ")</f>
        <v xml:space="preserve"> </v>
      </c>
      <c r="P299" s="103" t="str">
        <f>IF(직접데이타입력!$M304=2,IF(직접데이타입력!$E304="15",직접데이타입력!$K304," ")," ")</f>
        <v xml:space="preserve"> </v>
      </c>
      <c r="Q299" s="103" t="str">
        <f>IF(직접데이타입력!$M304=2,IF(직접데이타입력!$E304="16",직접데이타입력!$K304," ")," ")</f>
        <v xml:space="preserve"> </v>
      </c>
      <c r="R299" s="103" t="str">
        <f>IF(직접데이타입력!$M304=2,IF(직접데이타입력!$E304="17",직접데이타입력!$K304," ")," ")</f>
        <v xml:space="preserve"> </v>
      </c>
      <c r="S299" s="103" t="str">
        <f>IF(직접데이타입력!$M304=2,IF(직접데이타입력!$E304="18",직접데이타입력!$K304," ")," ")</f>
        <v xml:space="preserve"> </v>
      </c>
      <c r="T299" s="103" t="str">
        <f>IF(직접데이타입력!$M304=2,IF(직접데이타입력!$E304="19",직접데이타입력!$K304," ")," ")</f>
        <v xml:space="preserve"> </v>
      </c>
    </row>
    <row r="300" spans="1:20" ht="11.25" customHeight="1">
      <c r="A300" s="103">
        <f t="shared" si="4"/>
        <v>299</v>
      </c>
      <c r="B300" s="103" t="str">
        <f>IF(직접데이타입력!$M305=2,IF(직접데이타입력!$E305="1",직접데이타입력!$K305," ")," ")</f>
        <v xml:space="preserve"> </v>
      </c>
      <c r="C300" s="103" t="str">
        <f>IF(직접데이타입력!$M305=2,IF(직접데이타입력!$E305="2",직접데이타입력!$K305," ")," ")</f>
        <v xml:space="preserve"> </v>
      </c>
      <c r="D300" s="103" t="str">
        <f>IF(직접데이타입력!$M305=2,IF(직접데이타입력!$E305="3",직접데이타입력!$K305," ")," ")</f>
        <v xml:space="preserve"> </v>
      </c>
      <c r="E300" s="103" t="str">
        <f>IF(직접데이타입력!$M305=2,IF(직접데이타입력!$E305="4",직접데이타입력!$K305," ")," ")</f>
        <v xml:space="preserve"> </v>
      </c>
      <c r="F300" s="103" t="str">
        <f>IF(직접데이타입력!$M305=2,IF(직접데이타입력!$E305="5",직접데이타입력!$K305," ")," ")</f>
        <v xml:space="preserve"> </v>
      </c>
      <c r="G300" s="103" t="str">
        <f>IF(직접데이타입력!$M305=2,IF(직접데이타입력!$E305="6",직접데이타입력!$K305," ")," ")</f>
        <v xml:space="preserve"> </v>
      </c>
      <c r="H300" s="103" t="str">
        <f>IF(직접데이타입력!$M305=2,IF(직접데이타입력!$E305="7",직접데이타입력!$K305," ")," ")</f>
        <v xml:space="preserve"> </v>
      </c>
      <c r="I300" s="103" t="str">
        <f>IF(직접데이타입력!$M305=2,IF(직접데이타입력!$E305="8",직접데이타입력!$K305," ")," ")</f>
        <v xml:space="preserve"> </v>
      </c>
      <c r="J300" s="103" t="str">
        <f>IF(직접데이타입력!$M305=2,IF(직접데이타입력!$E305="9",직접데이타입력!$K305," ")," ")</f>
        <v xml:space="preserve"> </v>
      </c>
      <c r="K300" s="103" t="str">
        <f>IF(직접데이타입력!$M305=2,IF(직접데이타입력!$E305="10",직접데이타입력!$K305," ")," ")</f>
        <v xml:space="preserve"> </v>
      </c>
      <c r="L300" s="103" t="str">
        <f>IF(직접데이타입력!$M305=2,IF(직접데이타입력!$E305="11",직접데이타입력!$K305," ")," ")</f>
        <v xml:space="preserve"> </v>
      </c>
      <c r="M300" s="103" t="str">
        <f>IF(직접데이타입력!$M305=2,IF(직접데이타입력!$E305="12",직접데이타입력!$K305," ")," ")</f>
        <v xml:space="preserve"> </v>
      </c>
      <c r="N300" s="103" t="str">
        <f>IF(직접데이타입력!$M305=2,IF(직접데이타입력!$E305="13",직접데이타입력!$K305," ")," ")</f>
        <v xml:space="preserve"> </v>
      </c>
      <c r="O300" s="103" t="str">
        <f>IF(직접데이타입력!$M305=2,IF(직접데이타입력!$E305="14",직접데이타입력!$K305," ")," ")</f>
        <v xml:space="preserve"> </v>
      </c>
      <c r="P300" s="103" t="str">
        <f>IF(직접데이타입력!$M305=2,IF(직접데이타입력!$E305="15",직접데이타입력!$K305," ")," ")</f>
        <v xml:space="preserve"> </v>
      </c>
      <c r="Q300" s="103" t="str">
        <f>IF(직접데이타입력!$M305=2,IF(직접데이타입력!$E305="16",직접데이타입력!$K305," ")," ")</f>
        <v xml:space="preserve"> </v>
      </c>
      <c r="R300" s="103" t="str">
        <f>IF(직접데이타입력!$M305=2,IF(직접데이타입력!$E305="17",직접데이타입력!$K305," ")," ")</f>
        <v xml:space="preserve"> </v>
      </c>
      <c r="S300" s="103" t="str">
        <f>IF(직접데이타입력!$M305=2,IF(직접데이타입력!$E305="18",직접데이타입력!$K305," ")," ")</f>
        <v xml:space="preserve"> </v>
      </c>
      <c r="T300" s="103" t="str">
        <f>IF(직접데이타입력!$M305=2,IF(직접데이타입력!$E305="19",직접데이타입력!$K305," ")," ")</f>
        <v xml:space="preserve"> </v>
      </c>
    </row>
    <row r="301" spans="1:20" ht="11.25" customHeight="1">
      <c r="A301" s="103">
        <f t="shared" si="4"/>
        <v>300</v>
      </c>
      <c r="B301" s="103" t="str">
        <f>IF(직접데이타입력!$M306=2,IF(직접데이타입력!$E306="1",직접데이타입력!$K306," ")," ")</f>
        <v xml:space="preserve"> </v>
      </c>
      <c r="C301" s="103" t="str">
        <f>IF(직접데이타입력!$M306=2,IF(직접데이타입력!$E306="2",직접데이타입력!$K306," ")," ")</f>
        <v xml:space="preserve"> </v>
      </c>
      <c r="D301" s="103" t="str">
        <f>IF(직접데이타입력!$M306=2,IF(직접데이타입력!$E306="3",직접데이타입력!$K306," ")," ")</f>
        <v xml:space="preserve"> </v>
      </c>
      <c r="E301" s="103" t="str">
        <f>IF(직접데이타입력!$M306=2,IF(직접데이타입력!$E306="4",직접데이타입력!$K306," ")," ")</f>
        <v xml:space="preserve"> </v>
      </c>
      <c r="F301" s="103" t="str">
        <f>IF(직접데이타입력!$M306=2,IF(직접데이타입력!$E306="5",직접데이타입력!$K306," ")," ")</f>
        <v xml:space="preserve"> </v>
      </c>
      <c r="G301" s="103" t="str">
        <f>IF(직접데이타입력!$M306=2,IF(직접데이타입력!$E306="6",직접데이타입력!$K306," ")," ")</f>
        <v xml:space="preserve"> </v>
      </c>
      <c r="H301" s="103" t="str">
        <f>IF(직접데이타입력!$M306=2,IF(직접데이타입력!$E306="7",직접데이타입력!$K306," ")," ")</f>
        <v xml:space="preserve"> </v>
      </c>
      <c r="I301" s="103" t="str">
        <f>IF(직접데이타입력!$M306=2,IF(직접데이타입력!$E306="8",직접데이타입력!$K306," ")," ")</f>
        <v xml:space="preserve"> </v>
      </c>
      <c r="J301" s="103" t="str">
        <f>IF(직접데이타입력!$M306=2,IF(직접데이타입력!$E306="9",직접데이타입력!$K306," ")," ")</f>
        <v xml:space="preserve"> </v>
      </c>
      <c r="K301" s="103" t="str">
        <f>IF(직접데이타입력!$M306=2,IF(직접데이타입력!$E306="10",직접데이타입력!$K306," ")," ")</f>
        <v xml:space="preserve"> </v>
      </c>
      <c r="L301" s="103" t="str">
        <f>IF(직접데이타입력!$M306=2,IF(직접데이타입력!$E306="11",직접데이타입력!$K306," ")," ")</f>
        <v xml:space="preserve"> </v>
      </c>
      <c r="M301" s="103" t="str">
        <f>IF(직접데이타입력!$M306=2,IF(직접데이타입력!$E306="12",직접데이타입력!$K306," ")," ")</f>
        <v xml:space="preserve"> </v>
      </c>
      <c r="N301" s="103" t="str">
        <f>IF(직접데이타입력!$M306=2,IF(직접데이타입력!$E306="13",직접데이타입력!$K306," ")," ")</f>
        <v xml:space="preserve"> </v>
      </c>
      <c r="O301" s="103" t="str">
        <f>IF(직접데이타입력!$M306=2,IF(직접데이타입력!$E306="14",직접데이타입력!$K306," ")," ")</f>
        <v xml:space="preserve"> </v>
      </c>
      <c r="P301" s="103" t="str">
        <f>IF(직접데이타입력!$M306=2,IF(직접데이타입력!$E306="15",직접데이타입력!$K306," ")," ")</f>
        <v xml:space="preserve"> </v>
      </c>
      <c r="Q301" s="103" t="str">
        <f>IF(직접데이타입력!$M306=2,IF(직접데이타입력!$E306="16",직접데이타입력!$K306," ")," ")</f>
        <v xml:space="preserve"> </v>
      </c>
      <c r="R301" s="103" t="str">
        <f>IF(직접데이타입력!$M306=2,IF(직접데이타입력!$E306="17",직접데이타입력!$K306," ")," ")</f>
        <v xml:space="preserve"> </v>
      </c>
      <c r="S301" s="103" t="str">
        <f>IF(직접데이타입력!$M306=2,IF(직접데이타입력!$E306="18",직접데이타입력!$K306," ")," ")</f>
        <v xml:space="preserve"> </v>
      </c>
      <c r="T301" s="103" t="str">
        <f>IF(직접데이타입력!$M306=2,IF(직접데이타입력!$E306="19",직접데이타입력!$K306," ")," ")</f>
        <v xml:space="preserve"> </v>
      </c>
    </row>
    <row r="302" spans="1:20" ht="11.25" customHeight="1">
      <c r="A302" s="103">
        <f t="shared" si="4"/>
        <v>301</v>
      </c>
      <c r="B302" s="103" t="str">
        <f>IF(직접데이타입력!$M307=2,IF(직접데이타입력!$E307="1",직접데이타입력!$K307," ")," ")</f>
        <v xml:space="preserve"> </v>
      </c>
      <c r="C302" s="103" t="str">
        <f>IF(직접데이타입력!$M307=2,IF(직접데이타입력!$E307="2",직접데이타입력!$K307," ")," ")</f>
        <v xml:space="preserve"> </v>
      </c>
      <c r="D302" s="103" t="str">
        <f>IF(직접데이타입력!$M307=2,IF(직접데이타입력!$E307="3",직접데이타입력!$K307," ")," ")</f>
        <v xml:space="preserve"> </v>
      </c>
      <c r="E302" s="103" t="str">
        <f>IF(직접데이타입력!$M307=2,IF(직접데이타입력!$E307="4",직접데이타입력!$K307," ")," ")</f>
        <v xml:space="preserve"> </v>
      </c>
      <c r="F302" s="103" t="str">
        <f>IF(직접데이타입력!$M307=2,IF(직접데이타입력!$E307="5",직접데이타입력!$K307," ")," ")</f>
        <v xml:space="preserve"> </v>
      </c>
      <c r="G302" s="103" t="str">
        <f>IF(직접데이타입력!$M307=2,IF(직접데이타입력!$E307="6",직접데이타입력!$K307," ")," ")</f>
        <v xml:space="preserve"> </v>
      </c>
      <c r="H302" s="103" t="str">
        <f>IF(직접데이타입력!$M307=2,IF(직접데이타입력!$E307="7",직접데이타입력!$K307," ")," ")</f>
        <v xml:space="preserve"> </v>
      </c>
      <c r="I302" s="103" t="str">
        <f>IF(직접데이타입력!$M307=2,IF(직접데이타입력!$E307="8",직접데이타입력!$K307," ")," ")</f>
        <v xml:space="preserve"> </v>
      </c>
      <c r="J302" s="103" t="str">
        <f>IF(직접데이타입력!$M307=2,IF(직접데이타입력!$E307="9",직접데이타입력!$K307," ")," ")</f>
        <v xml:space="preserve"> </v>
      </c>
      <c r="K302" s="103" t="str">
        <f>IF(직접데이타입력!$M307=2,IF(직접데이타입력!$E307="10",직접데이타입력!$K307," ")," ")</f>
        <v xml:space="preserve"> </v>
      </c>
      <c r="L302" s="103" t="str">
        <f>IF(직접데이타입력!$M307=2,IF(직접데이타입력!$E307="11",직접데이타입력!$K307," ")," ")</f>
        <v xml:space="preserve"> </v>
      </c>
      <c r="M302" s="103" t="str">
        <f>IF(직접데이타입력!$M307=2,IF(직접데이타입력!$E307="12",직접데이타입력!$K307," ")," ")</f>
        <v xml:space="preserve"> </v>
      </c>
      <c r="N302" s="103" t="str">
        <f>IF(직접데이타입력!$M307=2,IF(직접데이타입력!$E307="13",직접데이타입력!$K307," ")," ")</f>
        <v xml:space="preserve"> </v>
      </c>
      <c r="O302" s="103" t="str">
        <f>IF(직접데이타입력!$M307=2,IF(직접데이타입력!$E307="14",직접데이타입력!$K307," ")," ")</f>
        <v xml:space="preserve"> </v>
      </c>
      <c r="P302" s="103" t="str">
        <f>IF(직접데이타입력!$M307=2,IF(직접데이타입력!$E307="15",직접데이타입력!$K307," ")," ")</f>
        <v xml:space="preserve"> </v>
      </c>
      <c r="Q302" s="103" t="str">
        <f>IF(직접데이타입력!$M307=2,IF(직접데이타입력!$E307="16",직접데이타입력!$K307," ")," ")</f>
        <v xml:space="preserve"> </v>
      </c>
      <c r="R302" s="103" t="str">
        <f>IF(직접데이타입력!$M307=2,IF(직접데이타입력!$E307="17",직접데이타입력!$K307," ")," ")</f>
        <v xml:space="preserve"> </v>
      </c>
      <c r="S302" s="103" t="str">
        <f>IF(직접데이타입력!$M307=2,IF(직접데이타입력!$E307="18",직접데이타입력!$K307," ")," ")</f>
        <v xml:space="preserve"> </v>
      </c>
      <c r="T302" s="103" t="str">
        <f>IF(직접데이타입력!$M307=2,IF(직접데이타입력!$E307="19",직접데이타입력!$K307," ")," ")</f>
        <v xml:space="preserve"> </v>
      </c>
    </row>
    <row r="303" spans="1:20" ht="11.25" customHeight="1">
      <c r="A303" s="103">
        <f t="shared" si="4"/>
        <v>302</v>
      </c>
      <c r="B303" s="103" t="str">
        <f>IF(직접데이타입력!$M308=2,IF(직접데이타입력!$E308="1",직접데이타입력!$K308," ")," ")</f>
        <v xml:space="preserve"> </v>
      </c>
      <c r="C303" s="103" t="str">
        <f>IF(직접데이타입력!$M308=2,IF(직접데이타입력!$E308="2",직접데이타입력!$K308," ")," ")</f>
        <v xml:space="preserve"> </v>
      </c>
      <c r="D303" s="103" t="str">
        <f>IF(직접데이타입력!$M308=2,IF(직접데이타입력!$E308="3",직접데이타입력!$K308," ")," ")</f>
        <v xml:space="preserve"> </v>
      </c>
      <c r="E303" s="103" t="str">
        <f>IF(직접데이타입력!$M308=2,IF(직접데이타입력!$E308="4",직접데이타입력!$K308," ")," ")</f>
        <v xml:space="preserve"> </v>
      </c>
      <c r="F303" s="103" t="str">
        <f>IF(직접데이타입력!$M308=2,IF(직접데이타입력!$E308="5",직접데이타입력!$K308," ")," ")</f>
        <v xml:space="preserve"> </v>
      </c>
      <c r="G303" s="103" t="str">
        <f>IF(직접데이타입력!$M308=2,IF(직접데이타입력!$E308="6",직접데이타입력!$K308," ")," ")</f>
        <v xml:space="preserve"> </v>
      </c>
      <c r="H303" s="103" t="str">
        <f>IF(직접데이타입력!$M308=2,IF(직접데이타입력!$E308="7",직접데이타입력!$K308," ")," ")</f>
        <v xml:space="preserve"> </v>
      </c>
      <c r="I303" s="103" t="str">
        <f>IF(직접데이타입력!$M308=2,IF(직접데이타입력!$E308="8",직접데이타입력!$K308," ")," ")</f>
        <v xml:space="preserve"> </v>
      </c>
      <c r="J303" s="103" t="str">
        <f>IF(직접데이타입력!$M308=2,IF(직접데이타입력!$E308="9",직접데이타입력!$K308," ")," ")</f>
        <v xml:space="preserve"> </v>
      </c>
      <c r="K303" s="103" t="str">
        <f>IF(직접데이타입력!$M308=2,IF(직접데이타입력!$E308="10",직접데이타입력!$K308," ")," ")</f>
        <v xml:space="preserve"> </v>
      </c>
      <c r="L303" s="103" t="str">
        <f>IF(직접데이타입력!$M308=2,IF(직접데이타입력!$E308="11",직접데이타입력!$K308," ")," ")</f>
        <v xml:space="preserve"> </v>
      </c>
      <c r="M303" s="103" t="str">
        <f>IF(직접데이타입력!$M308=2,IF(직접데이타입력!$E308="12",직접데이타입력!$K308," ")," ")</f>
        <v xml:space="preserve"> </v>
      </c>
      <c r="N303" s="103" t="str">
        <f>IF(직접데이타입력!$M308=2,IF(직접데이타입력!$E308="13",직접데이타입력!$K308," ")," ")</f>
        <v xml:space="preserve"> </v>
      </c>
      <c r="O303" s="103" t="str">
        <f>IF(직접데이타입력!$M308=2,IF(직접데이타입력!$E308="14",직접데이타입력!$K308," ")," ")</f>
        <v xml:space="preserve"> </v>
      </c>
      <c r="P303" s="103" t="str">
        <f>IF(직접데이타입력!$M308=2,IF(직접데이타입력!$E308="15",직접데이타입력!$K308," ")," ")</f>
        <v xml:space="preserve"> </v>
      </c>
      <c r="Q303" s="103" t="str">
        <f>IF(직접데이타입력!$M308=2,IF(직접데이타입력!$E308="16",직접데이타입력!$K308," ")," ")</f>
        <v xml:space="preserve"> </v>
      </c>
      <c r="R303" s="103" t="str">
        <f>IF(직접데이타입력!$M308=2,IF(직접데이타입력!$E308="17",직접데이타입력!$K308," ")," ")</f>
        <v xml:space="preserve"> </v>
      </c>
      <c r="S303" s="103" t="str">
        <f>IF(직접데이타입력!$M308=2,IF(직접데이타입력!$E308="18",직접데이타입력!$K308," ")," ")</f>
        <v xml:space="preserve"> </v>
      </c>
      <c r="T303" s="103" t="str">
        <f>IF(직접데이타입력!$M308=2,IF(직접데이타입력!$E308="19",직접데이타입력!$K308," ")," ")</f>
        <v xml:space="preserve"> </v>
      </c>
    </row>
    <row r="304" spans="1:20" ht="11.25" customHeight="1">
      <c r="A304" s="103">
        <f t="shared" si="4"/>
        <v>303</v>
      </c>
      <c r="B304" s="103" t="str">
        <f>IF(직접데이타입력!$M309=2,IF(직접데이타입력!$E309="1",직접데이타입력!$K309," ")," ")</f>
        <v xml:space="preserve"> </v>
      </c>
      <c r="C304" s="103" t="str">
        <f>IF(직접데이타입력!$M309=2,IF(직접데이타입력!$E309="2",직접데이타입력!$K309," ")," ")</f>
        <v xml:space="preserve"> </v>
      </c>
      <c r="D304" s="103" t="str">
        <f>IF(직접데이타입력!$M309=2,IF(직접데이타입력!$E309="3",직접데이타입력!$K309," ")," ")</f>
        <v xml:space="preserve"> </v>
      </c>
      <c r="E304" s="103" t="str">
        <f>IF(직접데이타입력!$M309=2,IF(직접데이타입력!$E309="4",직접데이타입력!$K309," ")," ")</f>
        <v xml:space="preserve"> </v>
      </c>
      <c r="F304" s="103" t="str">
        <f>IF(직접데이타입력!$M309=2,IF(직접데이타입력!$E309="5",직접데이타입력!$K309," ")," ")</f>
        <v xml:space="preserve"> </v>
      </c>
      <c r="G304" s="103" t="str">
        <f>IF(직접데이타입력!$M309=2,IF(직접데이타입력!$E309="6",직접데이타입력!$K309," ")," ")</f>
        <v xml:space="preserve"> </v>
      </c>
      <c r="H304" s="103" t="str">
        <f>IF(직접데이타입력!$M309=2,IF(직접데이타입력!$E309="7",직접데이타입력!$K309," ")," ")</f>
        <v xml:space="preserve"> </v>
      </c>
      <c r="I304" s="103" t="str">
        <f>IF(직접데이타입력!$M309=2,IF(직접데이타입력!$E309="8",직접데이타입력!$K309," ")," ")</f>
        <v xml:space="preserve"> </v>
      </c>
      <c r="J304" s="103" t="str">
        <f>IF(직접데이타입력!$M309=2,IF(직접데이타입력!$E309="9",직접데이타입력!$K309," ")," ")</f>
        <v xml:space="preserve"> </v>
      </c>
      <c r="K304" s="103" t="str">
        <f>IF(직접데이타입력!$M309=2,IF(직접데이타입력!$E309="10",직접데이타입력!$K309," ")," ")</f>
        <v xml:space="preserve"> </v>
      </c>
      <c r="L304" s="103" t="str">
        <f>IF(직접데이타입력!$M309=2,IF(직접데이타입력!$E309="11",직접데이타입력!$K309," ")," ")</f>
        <v xml:space="preserve"> </v>
      </c>
      <c r="M304" s="103" t="str">
        <f>IF(직접데이타입력!$M309=2,IF(직접데이타입력!$E309="12",직접데이타입력!$K309," ")," ")</f>
        <v xml:space="preserve"> </v>
      </c>
      <c r="N304" s="103" t="str">
        <f>IF(직접데이타입력!$M309=2,IF(직접데이타입력!$E309="13",직접데이타입력!$K309," ")," ")</f>
        <v xml:space="preserve"> </v>
      </c>
      <c r="O304" s="103" t="str">
        <f>IF(직접데이타입력!$M309=2,IF(직접데이타입력!$E309="14",직접데이타입력!$K309," ")," ")</f>
        <v xml:space="preserve"> </v>
      </c>
      <c r="P304" s="103" t="str">
        <f>IF(직접데이타입력!$M309=2,IF(직접데이타입력!$E309="15",직접데이타입력!$K309," ")," ")</f>
        <v xml:space="preserve"> </v>
      </c>
      <c r="Q304" s="103" t="str">
        <f>IF(직접데이타입력!$M309=2,IF(직접데이타입력!$E309="16",직접데이타입력!$K309," ")," ")</f>
        <v xml:space="preserve"> </v>
      </c>
      <c r="R304" s="103" t="str">
        <f>IF(직접데이타입력!$M309=2,IF(직접데이타입력!$E309="17",직접데이타입력!$K309," ")," ")</f>
        <v xml:space="preserve"> </v>
      </c>
      <c r="S304" s="103" t="str">
        <f>IF(직접데이타입력!$M309=2,IF(직접데이타입력!$E309="18",직접데이타입력!$K309," ")," ")</f>
        <v xml:space="preserve"> </v>
      </c>
      <c r="T304" s="103" t="str">
        <f>IF(직접데이타입력!$M309=2,IF(직접데이타입력!$E309="19",직접데이타입력!$K309," ")," ")</f>
        <v xml:space="preserve"> </v>
      </c>
    </row>
    <row r="305" spans="1:20" ht="11.25" customHeight="1">
      <c r="A305" s="103">
        <f t="shared" si="4"/>
        <v>304</v>
      </c>
      <c r="B305" s="103" t="str">
        <f>IF(직접데이타입력!$M310=2,IF(직접데이타입력!$E310="1",직접데이타입력!$K310," ")," ")</f>
        <v xml:space="preserve"> </v>
      </c>
      <c r="C305" s="103" t="str">
        <f>IF(직접데이타입력!$M310=2,IF(직접데이타입력!$E310="2",직접데이타입력!$K310," ")," ")</f>
        <v xml:space="preserve"> </v>
      </c>
      <c r="D305" s="103" t="str">
        <f>IF(직접데이타입력!$M310=2,IF(직접데이타입력!$E310="3",직접데이타입력!$K310," ")," ")</f>
        <v xml:space="preserve"> </v>
      </c>
      <c r="E305" s="103" t="str">
        <f>IF(직접데이타입력!$M310=2,IF(직접데이타입력!$E310="4",직접데이타입력!$K310," ")," ")</f>
        <v xml:space="preserve"> </v>
      </c>
      <c r="F305" s="103" t="str">
        <f>IF(직접데이타입력!$M310=2,IF(직접데이타입력!$E310="5",직접데이타입력!$K310," ")," ")</f>
        <v xml:space="preserve"> </v>
      </c>
      <c r="G305" s="103" t="str">
        <f>IF(직접데이타입력!$M310=2,IF(직접데이타입력!$E310="6",직접데이타입력!$K310," ")," ")</f>
        <v xml:space="preserve"> </v>
      </c>
      <c r="H305" s="103" t="str">
        <f>IF(직접데이타입력!$M310=2,IF(직접데이타입력!$E310="7",직접데이타입력!$K310," ")," ")</f>
        <v xml:space="preserve"> </v>
      </c>
      <c r="I305" s="103" t="str">
        <f>IF(직접데이타입력!$M310=2,IF(직접데이타입력!$E310="8",직접데이타입력!$K310," ")," ")</f>
        <v xml:space="preserve"> </v>
      </c>
      <c r="J305" s="103" t="str">
        <f>IF(직접데이타입력!$M310=2,IF(직접데이타입력!$E310="9",직접데이타입력!$K310," ")," ")</f>
        <v xml:space="preserve"> </v>
      </c>
      <c r="K305" s="103" t="str">
        <f>IF(직접데이타입력!$M310=2,IF(직접데이타입력!$E310="10",직접데이타입력!$K310," ")," ")</f>
        <v xml:space="preserve"> </v>
      </c>
      <c r="L305" s="103" t="str">
        <f>IF(직접데이타입력!$M310=2,IF(직접데이타입력!$E310="11",직접데이타입력!$K310," ")," ")</f>
        <v xml:space="preserve"> </v>
      </c>
      <c r="M305" s="103" t="str">
        <f>IF(직접데이타입력!$M310=2,IF(직접데이타입력!$E310="12",직접데이타입력!$K310," ")," ")</f>
        <v xml:space="preserve"> </v>
      </c>
      <c r="N305" s="103" t="str">
        <f>IF(직접데이타입력!$M310=2,IF(직접데이타입력!$E310="13",직접데이타입력!$K310," ")," ")</f>
        <v xml:space="preserve"> </v>
      </c>
      <c r="O305" s="103" t="str">
        <f>IF(직접데이타입력!$M310=2,IF(직접데이타입력!$E310="14",직접데이타입력!$K310," ")," ")</f>
        <v xml:space="preserve"> </v>
      </c>
      <c r="P305" s="103" t="str">
        <f>IF(직접데이타입력!$M310=2,IF(직접데이타입력!$E310="15",직접데이타입력!$K310," ")," ")</f>
        <v xml:space="preserve"> </v>
      </c>
      <c r="Q305" s="103" t="str">
        <f>IF(직접데이타입력!$M310=2,IF(직접데이타입력!$E310="16",직접데이타입력!$K310," ")," ")</f>
        <v xml:space="preserve"> </v>
      </c>
      <c r="R305" s="103" t="str">
        <f>IF(직접데이타입력!$M310=2,IF(직접데이타입력!$E310="17",직접데이타입력!$K310," ")," ")</f>
        <v xml:space="preserve"> </v>
      </c>
      <c r="S305" s="103" t="str">
        <f>IF(직접데이타입력!$M310=2,IF(직접데이타입력!$E310="18",직접데이타입력!$K310," ")," ")</f>
        <v xml:space="preserve"> </v>
      </c>
      <c r="T305" s="103" t="str">
        <f>IF(직접데이타입력!$M310=2,IF(직접데이타입력!$E310="19",직접데이타입력!$K310," ")," ")</f>
        <v xml:space="preserve"> </v>
      </c>
    </row>
    <row r="306" spans="1:20" ht="11.25" customHeight="1">
      <c r="A306" s="103">
        <f t="shared" si="4"/>
        <v>305</v>
      </c>
      <c r="B306" s="103" t="str">
        <f>IF(직접데이타입력!$M311=2,IF(직접데이타입력!$E311="1",직접데이타입력!$K311," ")," ")</f>
        <v xml:space="preserve"> </v>
      </c>
      <c r="C306" s="103" t="str">
        <f>IF(직접데이타입력!$M311=2,IF(직접데이타입력!$E311="2",직접데이타입력!$K311," ")," ")</f>
        <v xml:space="preserve"> </v>
      </c>
      <c r="D306" s="103" t="str">
        <f>IF(직접데이타입력!$M311=2,IF(직접데이타입력!$E311="3",직접데이타입력!$K311," ")," ")</f>
        <v xml:space="preserve"> </v>
      </c>
      <c r="E306" s="103" t="str">
        <f>IF(직접데이타입력!$M311=2,IF(직접데이타입력!$E311="4",직접데이타입력!$K311," ")," ")</f>
        <v xml:space="preserve"> </v>
      </c>
      <c r="F306" s="103" t="str">
        <f>IF(직접데이타입력!$M311=2,IF(직접데이타입력!$E311="5",직접데이타입력!$K311," ")," ")</f>
        <v xml:space="preserve"> </v>
      </c>
      <c r="G306" s="103" t="str">
        <f>IF(직접데이타입력!$M311=2,IF(직접데이타입력!$E311="6",직접데이타입력!$K311," ")," ")</f>
        <v xml:space="preserve"> </v>
      </c>
      <c r="H306" s="103" t="str">
        <f>IF(직접데이타입력!$M311=2,IF(직접데이타입력!$E311="7",직접데이타입력!$K311," ")," ")</f>
        <v xml:space="preserve"> </v>
      </c>
      <c r="I306" s="103" t="str">
        <f>IF(직접데이타입력!$M311=2,IF(직접데이타입력!$E311="8",직접데이타입력!$K311," ")," ")</f>
        <v xml:space="preserve"> </v>
      </c>
      <c r="J306" s="103" t="str">
        <f>IF(직접데이타입력!$M311=2,IF(직접데이타입력!$E311="9",직접데이타입력!$K311," ")," ")</f>
        <v xml:space="preserve"> </v>
      </c>
      <c r="K306" s="103" t="str">
        <f>IF(직접데이타입력!$M311=2,IF(직접데이타입력!$E311="10",직접데이타입력!$K311," ")," ")</f>
        <v xml:space="preserve"> </v>
      </c>
      <c r="L306" s="103" t="str">
        <f>IF(직접데이타입력!$M311=2,IF(직접데이타입력!$E311="11",직접데이타입력!$K311," ")," ")</f>
        <v xml:space="preserve"> </v>
      </c>
      <c r="M306" s="103" t="str">
        <f>IF(직접데이타입력!$M311=2,IF(직접데이타입력!$E311="12",직접데이타입력!$K311," ")," ")</f>
        <v xml:space="preserve"> </v>
      </c>
      <c r="N306" s="103" t="str">
        <f>IF(직접데이타입력!$M311=2,IF(직접데이타입력!$E311="13",직접데이타입력!$K311," ")," ")</f>
        <v xml:space="preserve"> </v>
      </c>
      <c r="O306" s="103" t="str">
        <f>IF(직접데이타입력!$M311=2,IF(직접데이타입력!$E311="14",직접데이타입력!$K311," ")," ")</f>
        <v xml:space="preserve"> </v>
      </c>
      <c r="P306" s="103" t="str">
        <f>IF(직접데이타입력!$M311=2,IF(직접데이타입력!$E311="15",직접데이타입력!$K311," ")," ")</f>
        <v xml:space="preserve"> </v>
      </c>
      <c r="Q306" s="103" t="str">
        <f>IF(직접데이타입력!$M311=2,IF(직접데이타입력!$E311="16",직접데이타입력!$K311," ")," ")</f>
        <v xml:space="preserve"> </v>
      </c>
      <c r="R306" s="103" t="str">
        <f>IF(직접데이타입력!$M311=2,IF(직접데이타입력!$E311="17",직접데이타입력!$K311," ")," ")</f>
        <v xml:space="preserve"> </v>
      </c>
      <c r="S306" s="103" t="str">
        <f>IF(직접데이타입력!$M311=2,IF(직접데이타입력!$E311="18",직접데이타입력!$K311," ")," ")</f>
        <v xml:space="preserve"> </v>
      </c>
      <c r="T306" s="103" t="str">
        <f>IF(직접데이타입력!$M311=2,IF(직접데이타입력!$E311="19",직접데이타입력!$K311," ")," ")</f>
        <v xml:space="preserve"> </v>
      </c>
    </row>
    <row r="307" spans="1:20" ht="11.25" customHeight="1">
      <c r="A307" s="103">
        <f t="shared" si="4"/>
        <v>306</v>
      </c>
      <c r="B307" s="103" t="str">
        <f>IF(직접데이타입력!$M312=2,IF(직접데이타입력!$E312="1",직접데이타입력!$K312," ")," ")</f>
        <v xml:space="preserve"> </v>
      </c>
      <c r="C307" s="103" t="str">
        <f>IF(직접데이타입력!$M312=2,IF(직접데이타입력!$E312="2",직접데이타입력!$K312," ")," ")</f>
        <v xml:space="preserve"> </v>
      </c>
      <c r="D307" s="103" t="str">
        <f>IF(직접데이타입력!$M312=2,IF(직접데이타입력!$E312="3",직접데이타입력!$K312," ")," ")</f>
        <v xml:space="preserve"> </v>
      </c>
      <c r="E307" s="103" t="str">
        <f>IF(직접데이타입력!$M312=2,IF(직접데이타입력!$E312="4",직접데이타입력!$K312," ")," ")</f>
        <v xml:space="preserve"> </v>
      </c>
      <c r="F307" s="103" t="str">
        <f>IF(직접데이타입력!$M312=2,IF(직접데이타입력!$E312="5",직접데이타입력!$K312," ")," ")</f>
        <v xml:space="preserve"> </v>
      </c>
      <c r="G307" s="103" t="str">
        <f>IF(직접데이타입력!$M312=2,IF(직접데이타입력!$E312="6",직접데이타입력!$K312," ")," ")</f>
        <v xml:space="preserve"> </v>
      </c>
      <c r="H307" s="103" t="str">
        <f>IF(직접데이타입력!$M312=2,IF(직접데이타입력!$E312="7",직접데이타입력!$K312," ")," ")</f>
        <v xml:space="preserve"> </v>
      </c>
      <c r="I307" s="103" t="str">
        <f>IF(직접데이타입력!$M312=2,IF(직접데이타입력!$E312="8",직접데이타입력!$K312," ")," ")</f>
        <v xml:space="preserve"> </v>
      </c>
      <c r="J307" s="103" t="str">
        <f>IF(직접데이타입력!$M312=2,IF(직접데이타입력!$E312="9",직접데이타입력!$K312," ")," ")</f>
        <v xml:space="preserve"> </v>
      </c>
      <c r="K307" s="103" t="str">
        <f>IF(직접데이타입력!$M312=2,IF(직접데이타입력!$E312="10",직접데이타입력!$K312," ")," ")</f>
        <v xml:space="preserve"> </v>
      </c>
      <c r="L307" s="103" t="str">
        <f>IF(직접데이타입력!$M312=2,IF(직접데이타입력!$E312="11",직접데이타입력!$K312," ")," ")</f>
        <v xml:space="preserve"> </v>
      </c>
      <c r="M307" s="103" t="str">
        <f>IF(직접데이타입력!$M312=2,IF(직접데이타입력!$E312="12",직접데이타입력!$K312," ")," ")</f>
        <v xml:space="preserve"> </v>
      </c>
      <c r="N307" s="103" t="str">
        <f>IF(직접데이타입력!$M312=2,IF(직접데이타입력!$E312="13",직접데이타입력!$K312," ")," ")</f>
        <v xml:space="preserve"> </v>
      </c>
      <c r="O307" s="103" t="str">
        <f>IF(직접데이타입력!$M312=2,IF(직접데이타입력!$E312="14",직접데이타입력!$K312," ")," ")</f>
        <v xml:space="preserve"> </v>
      </c>
      <c r="P307" s="103" t="str">
        <f>IF(직접데이타입력!$M312=2,IF(직접데이타입력!$E312="15",직접데이타입력!$K312," ")," ")</f>
        <v xml:space="preserve"> </v>
      </c>
      <c r="Q307" s="103" t="str">
        <f>IF(직접데이타입력!$M312=2,IF(직접데이타입력!$E312="16",직접데이타입력!$K312," ")," ")</f>
        <v xml:space="preserve"> </v>
      </c>
      <c r="R307" s="103" t="str">
        <f>IF(직접데이타입력!$M312=2,IF(직접데이타입력!$E312="17",직접데이타입력!$K312," ")," ")</f>
        <v xml:space="preserve"> </v>
      </c>
      <c r="S307" s="103" t="str">
        <f>IF(직접데이타입력!$M312=2,IF(직접데이타입력!$E312="18",직접데이타입력!$K312," ")," ")</f>
        <v xml:space="preserve"> </v>
      </c>
      <c r="T307" s="103" t="str">
        <f>IF(직접데이타입력!$M312=2,IF(직접데이타입력!$E312="19",직접데이타입력!$K312," ")," ")</f>
        <v xml:space="preserve"> </v>
      </c>
    </row>
    <row r="308" spans="1:20" ht="11.25" customHeight="1">
      <c r="A308" s="103">
        <f t="shared" si="4"/>
        <v>307</v>
      </c>
      <c r="B308" s="103" t="str">
        <f>IF(직접데이타입력!$M313=2,IF(직접데이타입력!$E313="1",직접데이타입력!$K313," ")," ")</f>
        <v xml:space="preserve"> </v>
      </c>
      <c r="C308" s="103" t="str">
        <f>IF(직접데이타입력!$M313=2,IF(직접데이타입력!$E313="2",직접데이타입력!$K313," ")," ")</f>
        <v xml:space="preserve"> </v>
      </c>
      <c r="D308" s="103" t="str">
        <f>IF(직접데이타입력!$M313=2,IF(직접데이타입력!$E313="3",직접데이타입력!$K313," ")," ")</f>
        <v xml:space="preserve"> </v>
      </c>
      <c r="E308" s="103" t="str">
        <f>IF(직접데이타입력!$M313=2,IF(직접데이타입력!$E313="4",직접데이타입력!$K313," ")," ")</f>
        <v xml:space="preserve"> </v>
      </c>
      <c r="F308" s="103" t="str">
        <f>IF(직접데이타입력!$M313=2,IF(직접데이타입력!$E313="5",직접데이타입력!$K313," ")," ")</f>
        <v xml:space="preserve"> </v>
      </c>
      <c r="G308" s="103" t="str">
        <f>IF(직접데이타입력!$M313=2,IF(직접데이타입력!$E313="6",직접데이타입력!$K313," ")," ")</f>
        <v xml:space="preserve"> </v>
      </c>
      <c r="H308" s="103" t="str">
        <f>IF(직접데이타입력!$M313=2,IF(직접데이타입력!$E313="7",직접데이타입력!$K313," ")," ")</f>
        <v xml:space="preserve"> </v>
      </c>
      <c r="I308" s="103" t="str">
        <f>IF(직접데이타입력!$M313=2,IF(직접데이타입력!$E313="8",직접데이타입력!$K313," ")," ")</f>
        <v xml:space="preserve"> </v>
      </c>
      <c r="J308" s="103" t="str">
        <f>IF(직접데이타입력!$M313=2,IF(직접데이타입력!$E313="9",직접데이타입력!$K313," ")," ")</f>
        <v xml:space="preserve"> </v>
      </c>
      <c r="K308" s="103" t="str">
        <f>IF(직접데이타입력!$M313=2,IF(직접데이타입력!$E313="10",직접데이타입력!$K313," ")," ")</f>
        <v xml:space="preserve"> </v>
      </c>
      <c r="L308" s="103" t="str">
        <f>IF(직접데이타입력!$M313=2,IF(직접데이타입력!$E313="11",직접데이타입력!$K313," ")," ")</f>
        <v xml:space="preserve"> </v>
      </c>
      <c r="M308" s="103" t="str">
        <f>IF(직접데이타입력!$M313=2,IF(직접데이타입력!$E313="12",직접데이타입력!$K313," ")," ")</f>
        <v xml:space="preserve"> </v>
      </c>
      <c r="N308" s="103" t="str">
        <f>IF(직접데이타입력!$M313=2,IF(직접데이타입력!$E313="13",직접데이타입력!$K313," ")," ")</f>
        <v xml:space="preserve"> </v>
      </c>
      <c r="O308" s="103" t="str">
        <f>IF(직접데이타입력!$M313=2,IF(직접데이타입력!$E313="14",직접데이타입력!$K313," ")," ")</f>
        <v xml:space="preserve"> </v>
      </c>
      <c r="P308" s="103" t="str">
        <f>IF(직접데이타입력!$M313=2,IF(직접데이타입력!$E313="15",직접데이타입력!$K313," ")," ")</f>
        <v xml:space="preserve"> </v>
      </c>
      <c r="Q308" s="103" t="str">
        <f>IF(직접데이타입력!$M313=2,IF(직접데이타입력!$E313="16",직접데이타입력!$K313," ")," ")</f>
        <v xml:space="preserve"> </v>
      </c>
      <c r="R308" s="103" t="str">
        <f>IF(직접데이타입력!$M313=2,IF(직접데이타입력!$E313="17",직접데이타입력!$K313," ")," ")</f>
        <v xml:space="preserve"> </v>
      </c>
      <c r="S308" s="103" t="str">
        <f>IF(직접데이타입력!$M313=2,IF(직접데이타입력!$E313="18",직접데이타입력!$K313," ")," ")</f>
        <v xml:space="preserve"> </v>
      </c>
      <c r="T308" s="103" t="str">
        <f>IF(직접데이타입력!$M313=2,IF(직접데이타입력!$E313="19",직접데이타입력!$K313," ")," ")</f>
        <v xml:space="preserve"> </v>
      </c>
    </row>
    <row r="309" spans="1:20" ht="11.25" customHeight="1">
      <c r="A309" s="103">
        <f t="shared" si="4"/>
        <v>308</v>
      </c>
      <c r="B309" s="103" t="str">
        <f>IF(직접데이타입력!$M314=2,IF(직접데이타입력!$E314="1",직접데이타입력!$K314," ")," ")</f>
        <v xml:space="preserve"> </v>
      </c>
      <c r="C309" s="103" t="str">
        <f>IF(직접데이타입력!$M314=2,IF(직접데이타입력!$E314="2",직접데이타입력!$K314," ")," ")</f>
        <v xml:space="preserve"> </v>
      </c>
      <c r="D309" s="103" t="str">
        <f>IF(직접데이타입력!$M314=2,IF(직접데이타입력!$E314="3",직접데이타입력!$K314," ")," ")</f>
        <v xml:space="preserve"> </v>
      </c>
      <c r="E309" s="103" t="str">
        <f>IF(직접데이타입력!$M314=2,IF(직접데이타입력!$E314="4",직접데이타입력!$K314," ")," ")</f>
        <v xml:space="preserve"> </v>
      </c>
      <c r="F309" s="103" t="str">
        <f>IF(직접데이타입력!$M314=2,IF(직접데이타입력!$E314="5",직접데이타입력!$K314," ")," ")</f>
        <v xml:space="preserve"> </v>
      </c>
      <c r="G309" s="103" t="str">
        <f>IF(직접데이타입력!$M314=2,IF(직접데이타입력!$E314="6",직접데이타입력!$K314," ")," ")</f>
        <v xml:space="preserve"> </v>
      </c>
      <c r="H309" s="103" t="str">
        <f>IF(직접데이타입력!$M314=2,IF(직접데이타입력!$E314="7",직접데이타입력!$K314," ")," ")</f>
        <v xml:space="preserve"> </v>
      </c>
      <c r="I309" s="103" t="str">
        <f>IF(직접데이타입력!$M314=2,IF(직접데이타입력!$E314="8",직접데이타입력!$K314," ")," ")</f>
        <v xml:space="preserve"> </v>
      </c>
      <c r="J309" s="103" t="str">
        <f>IF(직접데이타입력!$M314=2,IF(직접데이타입력!$E314="9",직접데이타입력!$K314," ")," ")</f>
        <v xml:space="preserve"> </v>
      </c>
      <c r="K309" s="103" t="str">
        <f>IF(직접데이타입력!$M314=2,IF(직접데이타입력!$E314="10",직접데이타입력!$K314," ")," ")</f>
        <v xml:space="preserve"> </v>
      </c>
      <c r="L309" s="103" t="str">
        <f>IF(직접데이타입력!$M314=2,IF(직접데이타입력!$E314="11",직접데이타입력!$K314," ")," ")</f>
        <v xml:space="preserve"> </v>
      </c>
      <c r="M309" s="103" t="str">
        <f>IF(직접데이타입력!$M314=2,IF(직접데이타입력!$E314="12",직접데이타입력!$K314," ")," ")</f>
        <v xml:space="preserve"> </v>
      </c>
      <c r="N309" s="103" t="str">
        <f>IF(직접데이타입력!$M314=2,IF(직접데이타입력!$E314="13",직접데이타입력!$K314," ")," ")</f>
        <v xml:space="preserve"> </v>
      </c>
      <c r="O309" s="103" t="str">
        <f>IF(직접데이타입력!$M314=2,IF(직접데이타입력!$E314="14",직접데이타입력!$K314," ")," ")</f>
        <v xml:space="preserve"> </v>
      </c>
      <c r="P309" s="103" t="str">
        <f>IF(직접데이타입력!$M314=2,IF(직접데이타입력!$E314="15",직접데이타입력!$K314," ")," ")</f>
        <v xml:space="preserve"> </v>
      </c>
      <c r="Q309" s="103" t="str">
        <f>IF(직접데이타입력!$M314=2,IF(직접데이타입력!$E314="16",직접데이타입력!$K314," ")," ")</f>
        <v xml:space="preserve"> </v>
      </c>
      <c r="R309" s="103" t="str">
        <f>IF(직접데이타입력!$M314=2,IF(직접데이타입력!$E314="17",직접데이타입력!$K314," ")," ")</f>
        <v xml:space="preserve"> </v>
      </c>
      <c r="S309" s="103" t="str">
        <f>IF(직접데이타입력!$M314=2,IF(직접데이타입력!$E314="18",직접데이타입력!$K314," ")," ")</f>
        <v xml:space="preserve"> </v>
      </c>
      <c r="T309" s="103" t="str">
        <f>IF(직접데이타입력!$M314=2,IF(직접데이타입력!$E314="19",직접데이타입력!$K314," ")," ")</f>
        <v xml:space="preserve"> </v>
      </c>
    </row>
    <row r="310" spans="1:20" ht="11.25" customHeight="1">
      <c r="A310" s="103">
        <f t="shared" si="4"/>
        <v>309</v>
      </c>
      <c r="B310" s="103" t="str">
        <f>IF(직접데이타입력!$M315=2,IF(직접데이타입력!$E315="1",직접데이타입력!$K315," ")," ")</f>
        <v xml:space="preserve"> </v>
      </c>
      <c r="C310" s="103" t="str">
        <f>IF(직접데이타입력!$M315=2,IF(직접데이타입력!$E315="2",직접데이타입력!$K315," ")," ")</f>
        <v xml:space="preserve"> </v>
      </c>
      <c r="D310" s="103" t="str">
        <f>IF(직접데이타입력!$M315=2,IF(직접데이타입력!$E315="3",직접데이타입력!$K315," ")," ")</f>
        <v xml:space="preserve"> </v>
      </c>
      <c r="E310" s="103" t="str">
        <f>IF(직접데이타입력!$M315=2,IF(직접데이타입력!$E315="4",직접데이타입력!$K315," ")," ")</f>
        <v xml:space="preserve"> </v>
      </c>
      <c r="F310" s="103" t="str">
        <f>IF(직접데이타입력!$M315=2,IF(직접데이타입력!$E315="5",직접데이타입력!$K315," ")," ")</f>
        <v xml:space="preserve"> </v>
      </c>
      <c r="G310" s="103" t="str">
        <f>IF(직접데이타입력!$M315=2,IF(직접데이타입력!$E315="6",직접데이타입력!$K315," ")," ")</f>
        <v xml:space="preserve"> </v>
      </c>
      <c r="H310" s="103" t="str">
        <f>IF(직접데이타입력!$M315=2,IF(직접데이타입력!$E315="7",직접데이타입력!$K315," ")," ")</f>
        <v xml:space="preserve"> </v>
      </c>
      <c r="I310" s="103" t="str">
        <f>IF(직접데이타입력!$M315=2,IF(직접데이타입력!$E315="8",직접데이타입력!$K315," ")," ")</f>
        <v xml:space="preserve"> </v>
      </c>
      <c r="J310" s="103" t="str">
        <f>IF(직접데이타입력!$M315=2,IF(직접데이타입력!$E315="9",직접데이타입력!$K315," ")," ")</f>
        <v xml:space="preserve"> </v>
      </c>
      <c r="K310" s="103" t="str">
        <f>IF(직접데이타입력!$M315=2,IF(직접데이타입력!$E315="10",직접데이타입력!$K315," ")," ")</f>
        <v xml:space="preserve"> </v>
      </c>
      <c r="L310" s="103" t="str">
        <f>IF(직접데이타입력!$M315=2,IF(직접데이타입력!$E315="11",직접데이타입력!$K315," ")," ")</f>
        <v xml:space="preserve"> </v>
      </c>
      <c r="M310" s="103" t="str">
        <f>IF(직접데이타입력!$M315=2,IF(직접데이타입력!$E315="12",직접데이타입력!$K315," ")," ")</f>
        <v xml:space="preserve"> </v>
      </c>
      <c r="N310" s="103" t="str">
        <f>IF(직접데이타입력!$M315=2,IF(직접데이타입력!$E315="13",직접데이타입력!$K315," ")," ")</f>
        <v xml:space="preserve"> </v>
      </c>
      <c r="O310" s="103" t="str">
        <f>IF(직접데이타입력!$M315=2,IF(직접데이타입력!$E315="14",직접데이타입력!$K315," ")," ")</f>
        <v xml:space="preserve"> </v>
      </c>
      <c r="P310" s="103" t="str">
        <f>IF(직접데이타입력!$M315=2,IF(직접데이타입력!$E315="15",직접데이타입력!$K315," ")," ")</f>
        <v xml:space="preserve"> </v>
      </c>
      <c r="Q310" s="103" t="str">
        <f>IF(직접데이타입력!$M315=2,IF(직접데이타입력!$E315="16",직접데이타입력!$K315," ")," ")</f>
        <v xml:space="preserve"> </v>
      </c>
      <c r="R310" s="103" t="str">
        <f>IF(직접데이타입력!$M315=2,IF(직접데이타입력!$E315="17",직접데이타입력!$K315," ")," ")</f>
        <v xml:space="preserve"> </v>
      </c>
      <c r="S310" s="103" t="str">
        <f>IF(직접데이타입력!$M315=2,IF(직접데이타입력!$E315="18",직접데이타입력!$K315," ")," ")</f>
        <v xml:space="preserve"> </v>
      </c>
      <c r="T310" s="103" t="str">
        <f>IF(직접데이타입력!$M315=2,IF(직접데이타입력!$E315="19",직접데이타입력!$K315," ")," ")</f>
        <v xml:space="preserve"> </v>
      </c>
    </row>
    <row r="311" spans="1:20" ht="11.25" customHeight="1">
      <c r="A311" s="103">
        <f t="shared" si="4"/>
        <v>310</v>
      </c>
      <c r="B311" s="103" t="str">
        <f>IF(직접데이타입력!$M316=2,IF(직접데이타입력!$E316="1",직접데이타입력!$K316," ")," ")</f>
        <v xml:space="preserve"> </v>
      </c>
      <c r="C311" s="103" t="str">
        <f>IF(직접데이타입력!$M316=2,IF(직접데이타입력!$E316="2",직접데이타입력!$K316," ")," ")</f>
        <v xml:space="preserve"> </v>
      </c>
      <c r="D311" s="103" t="str">
        <f>IF(직접데이타입력!$M316=2,IF(직접데이타입력!$E316="3",직접데이타입력!$K316," ")," ")</f>
        <v xml:space="preserve"> </v>
      </c>
      <c r="E311" s="103" t="str">
        <f>IF(직접데이타입력!$M316=2,IF(직접데이타입력!$E316="4",직접데이타입력!$K316," ")," ")</f>
        <v xml:space="preserve"> </v>
      </c>
      <c r="F311" s="103" t="str">
        <f>IF(직접데이타입력!$M316=2,IF(직접데이타입력!$E316="5",직접데이타입력!$K316," ")," ")</f>
        <v xml:space="preserve"> </v>
      </c>
      <c r="G311" s="103" t="str">
        <f>IF(직접데이타입력!$M316=2,IF(직접데이타입력!$E316="6",직접데이타입력!$K316," ")," ")</f>
        <v xml:space="preserve"> </v>
      </c>
      <c r="H311" s="103" t="str">
        <f>IF(직접데이타입력!$M316=2,IF(직접데이타입력!$E316="7",직접데이타입력!$K316," ")," ")</f>
        <v xml:space="preserve"> </v>
      </c>
      <c r="I311" s="103" t="str">
        <f>IF(직접데이타입력!$M316=2,IF(직접데이타입력!$E316="8",직접데이타입력!$K316," ")," ")</f>
        <v xml:space="preserve"> </v>
      </c>
      <c r="J311" s="103" t="str">
        <f>IF(직접데이타입력!$M316=2,IF(직접데이타입력!$E316="9",직접데이타입력!$K316," ")," ")</f>
        <v xml:space="preserve"> </v>
      </c>
      <c r="K311" s="103" t="str">
        <f>IF(직접데이타입력!$M316=2,IF(직접데이타입력!$E316="10",직접데이타입력!$K316," ")," ")</f>
        <v xml:space="preserve"> </v>
      </c>
      <c r="L311" s="103" t="str">
        <f>IF(직접데이타입력!$M316=2,IF(직접데이타입력!$E316="11",직접데이타입력!$K316," ")," ")</f>
        <v xml:space="preserve"> </v>
      </c>
      <c r="M311" s="103" t="str">
        <f>IF(직접데이타입력!$M316=2,IF(직접데이타입력!$E316="12",직접데이타입력!$K316," ")," ")</f>
        <v xml:space="preserve"> </v>
      </c>
      <c r="N311" s="103" t="str">
        <f>IF(직접데이타입력!$M316=2,IF(직접데이타입력!$E316="13",직접데이타입력!$K316," ")," ")</f>
        <v xml:space="preserve"> </v>
      </c>
      <c r="O311" s="103" t="str">
        <f>IF(직접데이타입력!$M316=2,IF(직접데이타입력!$E316="14",직접데이타입력!$K316," ")," ")</f>
        <v xml:space="preserve"> </v>
      </c>
      <c r="P311" s="103" t="str">
        <f>IF(직접데이타입력!$M316=2,IF(직접데이타입력!$E316="15",직접데이타입력!$K316," ")," ")</f>
        <v xml:space="preserve"> </v>
      </c>
      <c r="Q311" s="103" t="str">
        <f>IF(직접데이타입력!$M316=2,IF(직접데이타입력!$E316="16",직접데이타입력!$K316," ")," ")</f>
        <v xml:space="preserve"> </v>
      </c>
      <c r="R311" s="103" t="str">
        <f>IF(직접데이타입력!$M316=2,IF(직접데이타입력!$E316="17",직접데이타입력!$K316," ")," ")</f>
        <v xml:space="preserve"> </v>
      </c>
      <c r="S311" s="103" t="str">
        <f>IF(직접데이타입력!$M316=2,IF(직접데이타입력!$E316="18",직접데이타입력!$K316," ")," ")</f>
        <v xml:space="preserve"> </v>
      </c>
      <c r="T311" s="103" t="str">
        <f>IF(직접데이타입력!$M316=2,IF(직접데이타입력!$E316="19",직접데이타입력!$K316," ")," ")</f>
        <v xml:space="preserve"> </v>
      </c>
    </row>
    <row r="312" spans="1:20" ht="11.25" customHeight="1">
      <c r="A312" s="103">
        <f t="shared" si="4"/>
        <v>311</v>
      </c>
      <c r="B312" s="103" t="str">
        <f>IF(직접데이타입력!$M317=2,IF(직접데이타입력!$E317="1",직접데이타입력!$K317," ")," ")</f>
        <v xml:space="preserve"> </v>
      </c>
      <c r="C312" s="103" t="str">
        <f>IF(직접데이타입력!$M317=2,IF(직접데이타입력!$E317="2",직접데이타입력!$K317," ")," ")</f>
        <v xml:space="preserve"> </v>
      </c>
      <c r="D312" s="103" t="str">
        <f>IF(직접데이타입력!$M317=2,IF(직접데이타입력!$E317="3",직접데이타입력!$K317," ")," ")</f>
        <v xml:space="preserve"> </v>
      </c>
      <c r="E312" s="103" t="str">
        <f>IF(직접데이타입력!$M317=2,IF(직접데이타입력!$E317="4",직접데이타입력!$K317," ")," ")</f>
        <v xml:space="preserve"> </v>
      </c>
      <c r="F312" s="103" t="str">
        <f>IF(직접데이타입력!$M317=2,IF(직접데이타입력!$E317="5",직접데이타입력!$K317," ")," ")</f>
        <v xml:space="preserve"> </v>
      </c>
      <c r="G312" s="103" t="str">
        <f>IF(직접데이타입력!$M317=2,IF(직접데이타입력!$E317="6",직접데이타입력!$K317," ")," ")</f>
        <v xml:space="preserve"> </v>
      </c>
      <c r="H312" s="103" t="str">
        <f>IF(직접데이타입력!$M317=2,IF(직접데이타입력!$E317="7",직접데이타입력!$K317," ")," ")</f>
        <v xml:space="preserve"> </v>
      </c>
      <c r="I312" s="103" t="str">
        <f>IF(직접데이타입력!$M317=2,IF(직접데이타입력!$E317="8",직접데이타입력!$K317," ")," ")</f>
        <v xml:space="preserve"> </v>
      </c>
      <c r="J312" s="103" t="str">
        <f>IF(직접데이타입력!$M317=2,IF(직접데이타입력!$E317="9",직접데이타입력!$K317," ")," ")</f>
        <v xml:space="preserve"> </v>
      </c>
      <c r="K312" s="103" t="str">
        <f>IF(직접데이타입력!$M317=2,IF(직접데이타입력!$E317="10",직접데이타입력!$K317," ")," ")</f>
        <v xml:space="preserve"> </v>
      </c>
      <c r="L312" s="103" t="str">
        <f>IF(직접데이타입력!$M317=2,IF(직접데이타입력!$E317="11",직접데이타입력!$K317," ")," ")</f>
        <v xml:space="preserve"> </v>
      </c>
      <c r="M312" s="103" t="str">
        <f>IF(직접데이타입력!$M317=2,IF(직접데이타입력!$E317="12",직접데이타입력!$K317," ")," ")</f>
        <v xml:space="preserve"> </v>
      </c>
      <c r="N312" s="103" t="str">
        <f>IF(직접데이타입력!$M317=2,IF(직접데이타입력!$E317="13",직접데이타입력!$K317," ")," ")</f>
        <v xml:space="preserve"> </v>
      </c>
      <c r="O312" s="103" t="str">
        <f>IF(직접데이타입력!$M317=2,IF(직접데이타입력!$E317="14",직접데이타입력!$K317," ")," ")</f>
        <v xml:space="preserve"> </v>
      </c>
      <c r="P312" s="103" t="str">
        <f>IF(직접데이타입력!$M317=2,IF(직접데이타입력!$E317="15",직접데이타입력!$K317," ")," ")</f>
        <v xml:space="preserve"> </v>
      </c>
      <c r="Q312" s="103" t="str">
        <f>IF(직접데이타입력!$M317=2,IF(직접데이타입력!$E317="16",직접데이타입력!$K317," ")," ")</f>
        <v xml:space="preserve"> </v>
      </c>
      <c r="R312" s="103" t="str">
        <f>IF(직접데이타입력!$M317=2,IF(직접데이타입력!$E317="17",직접데이타입력!$K317," ")," ")</f>
        <v xml:space="preserve"> </v>
      </c>
      <c r="S312" s="103" t="str">
        <f>IF(직접데이타입력!$M317=2,IF(직접데이타입력!$E317="18",직접데이타입력!$K317," ")," ")</f>
        <v xml:space="preserve"> </v>
      </c>
      <c r="T312" s="103" t="str">
        <f>IF(직접데이타입력!$M317=2,IF(직접데이타입력!$E317="19",직접데이타입력!$K317," ")," ")</f>
        <v xml:space="preserve"> </v>
      </c>
    </row>
    <row r="313" spans="1:20" ht="11.25" customHeight="1">
      <c r="A313" s="103">
        <f t="shared" si="4"/>
        <v>312</v>
      </c>
      <c r="B313" s="103" t="str">
        <f>IF(직접데이타입력!$M318=2,IF(직접데이타입력!$E318="1",직접데이타입력!$K318," ")," ")</f>
        <v xml:space="preserve"> </v>
      </c>
      <c r="C313" s="103" t="str">
        <f>IF(직접데이타입력!$M318=2,IF(직접데이타입력!$E318="2",직접데이타입력!$K318," ")," ")</f>
        <v xml:space="preserve"> </v>
      </c>
      <c r="D313" s="103" t="str">
        <f>IF(직접데이타입력!$M318=2,IF(직접데이타입력!$E318="3",직접데이타입력!$K318," ")," ")</f>
        <v xml:space="preserve"> </v>
      </c>
      <c r="E313" s="103" t="str">
        <f>IF(직접데이타입력!$M318=2,IF(직접데이타입력!$E318="4",직접데이타입력!$K318," ")," ")</f>
        <v xml:space="preserve"> </v>
      </c>
      <c r="F313" s="103" t="str">
        <f>IF(직접데이타입력!$M318=2,IF(직접데이타입력!$E318="5",직접데이타입력!$K318," ")," ")</f>
        <v xml:space="preserve"> </v>
      </c>
      <c r="G313" s="103" t="str">
        <f>IF(직접데이타입력!$M318=2,IF(직접데이타입력!$E318="6",직접데이타입력!$K318," ")," ")</f>
        <v xml:space="preserve"> </v>
      </c>
      <c r="H313" s="103" t="str">
        <f>IF(직접데이타입력!$M318=2,IF(직접데이타입력!$E318="7",직접데이타입력!$K318," ")," ")</f>
        <v xml:space="preserve"> </v>
      </c>
      <c r="I313" s="103" t="str">
        <f>IF(직접데이타입력!$M318=2,IF(직접데이타입력!$E318="8",직접데이타입력!$K318," ")," ")</f>
        <v xml:space="preserve"> </v>
      </c>
      <c r="J313" s="103" t="str">
        <f>IF(직접데이타입력!$M318=2,IF(직접데이타입력!$E318="9",직접데이타입력!$K318," ")," ")</f>
        <v xml:space="preserve"> </v>
      </c>
      <c r="K313" s="103" t="str">
        <f>IF(직접데이타입력!$M318=2,IF(직접데이타입력!$E318="10",직접데이타입력!$K318," ")," ")</f>
        <v xml:space="preserve"> </v>
      </c>
      <c r="L313" s="103" t="str">
        <f>IF(직접데이타입력!$M318=2,IF(직접데이타입력!$E318="11",직접데이타입력!$K318," ")," ")</f>
        <v xml:space="preserve"> </v>
      </c>
      <c r="M313" s="103" t="str">
        <f>IF(직접데이타입력!$M318=2,IF(직접데이타입력!$E318="12",직접데이타입력!$K318," ")," ")</f>
        <v xml:space="preserve"> </v>
      </c>
      <c r="N313" s="103" t="str">
        <f>IF(직접데이타입력!$M318=2,IF(직접데이타입력!$E318="13",직접데이타입력!$K318," ")," ")</f>
        <v xml:space="preserve"> </v>
      </c>
      <c r="O313" s="103" t="str">
        <f>IF(직접데이타입력!$M318=2,IF(직접데이타입력!$E318="14",직접데이타입력!$K318," ")," ")</f>
        <v xml:space="preserve"> </v>
      </c>
      <c r="P313" s="103" t="str">
        <f>IF(직접데이타입력!$M318=2,IF(직접데이타입력!$E318="15",직접데이타입력!$K318," ")," ")</f>
        <v xml:space="preserve"> </v>
      </c>
      <c r="Q313" s="103" t="str">
        <f>IF(직접데이타입력!$M318=2,IF(직접데이타입력!$E318="16",직접데이타입력!$K318," ")," ")</f>
        <v xml:space="preserve"> </v>
      </c>
      <c r="R313" s="103" t="str">
        <f>IF(직접데이타입력!$M318=2,IF(직접데이타입력!$E318="17",직접데이타입력!$K318," ")," ")</f>
        <v xml:space="preserve"> </v>
      </c>
      <c r="S313" s="103" t="str">
        <f>IF(직접데이타입력!$M318=2,IF(직접데이타입력!$E318="18",직접데이타입력!$K318," ")," ")</f>
        <v xml:space="preserve"> </v>
      </c>
      <c r="T313" s="103" t="str">
        <f>IF(직접데이타입력!$M318=2,IF(직접데이타입력!$E318="19",직접데이타입력!$K318," ")," ")</f>
        <v xml:space="preserve"> </v>
      </c>
    </row>
    <row r="314" spans="1:20" ht="11.25" customHeight="1">
      <c r="A314" s="103">
        <f t="shared" si="4"/>
        <v>313</v>
      </c>
      <c r="B314" s="103" t="str">
        <f>IF(직접데이타입력!$M319=2,IF(직접데이타입력!$E319="1",직접데이타입력!$K319," ")," ")</f>
        <v xml:space="preserve"> </v>
      </c>
      <c r="C314" s="103" t="str">
        <f>IF(직접데이타입력!$M319=2,IF(직접데이타입력!$E319="2",직접데이타입력!$K319," ")," ")</f>
        <v xml:space="preserve"> </v>
      </c>
      <c r="D314" s="103" t="str">
        <f>IF(직접데이타입력!$M319=2,IF(직접데이타입력!$E319="3",직접데이타입력!$K319," ")," ")</f>
        <v xml:space="preserve"> </v>
      </c>
      <c r="E314" s="103" t="str">
        <f>IF(직접데이타입력!$M319=2,IF(직접데이타입력!$E319="4",직접데이타입력!$K319," ")," ")</f>
        <v xml:space="preserve"> </v>
      </c>
      <c r="F314" s="103" t="str">
        <f>IF(직접데이타입력!$M319=2,IF(직접데이타입력!$E319="5",직접데이타입력!$K319," ")," ")</f>
        <v xml:space="preserve"> </v>
      </c>
      <c r="G314" s="103" t="str">
        <f>IF(직접데이타입력!$M319=2,IF(직접데이타입력!$E319="6",직접데이타입력!$K319," ")," ")</f>
        <v xml:space="preserve"> </v>
      </c>
      <c r="H314" s="103" t="str">
        <f>IF(직접데이타입력!$M319=2,IF(직접데이타입력!$E319="7",직접데이타입력!$K319," ")," ")</f>
        <v xml:space="preserve"> </v>
      </c>
      <c r="I314" s="103" t="str">
        <f>IF(직접데이타입력!$M319=2,IF(직접데이타입력!$E319="8",직접데이타입력!$K319," ")," ")</f>
        <v xml:space="preserve"> </v>
      </c>
      <c r="J314" s="103" t="str">
        <f>IF(직접데이타입력!$M319=2,IF(직접데이타입력!$E319="9",직접데이타입력!$K319," ")," ")</f>
        <v xml:space="preserve"> </v>
      </c>
      <c r="K314" s="103" t="str">
        <f>IF(직접데이타입력!$M319=2,IF(직접데이타입력!$E319="10",직접데이타입력!$K319," ")," ")</f>
        <v xml:space="preserve"> </v>
      </c>
      <c r="L314" s="103" t="str">
        <f>IF(직접데이타입력!$M319=2,IF(직접데이타입력!$E319="11",직접데이타입력!$K319," ")," ")</f>
        <v xml:space="preserve"> </v>
      </c>
      <c r="M314" s="103" t="str">
        <f>IF(직접데이타입력!$M319=2,IF(직접데이타입력!$E319="12",직접데이타입력!$K319," ")," ")</f>
        <v xml:space="preserve"> </v>
      </c>
      <c r="N314" s="103" t="str">
        <f>IF(직접데이타입력!$M319=2,IF(직접데이타입력!$E319="13",직접데이타입력!$K319," ")," ")</f>
        <v xml:space="preserve"> </v>
      </c>
      <c r="O314" s="103" t="str">
        <f>IF(직접데이타입력!$M319=2,IF(직접데이타입력!$E319="14",직접데이타입력!$K319," ")," ")</f>
        <v xml:space="preserve"> </v>
      </c>
      <c r="P314" s="103" t="str">
        <f>IF(직접데이타입력!$M319=2,IF(직접데이타입력!$E319="15",직접데이타입력!$K319," ")," ")</f>
        <v xml:space="preserve"> </v>
      </c>
      <c r="Q314" s="103" t="str">
        <f>IF(직접데이타입력!$M319=2,IF(직접데이타입력!$E319="16",직접데이타입력!$K319," ")," ")</f>
        <v xml:space="preserve"> </v>
      </c>
      <c r="R314" s="103" t="str">
        <f>IF(직접데이타입력!$M319=2,IF(직접데이타입력!$E319="17",직접데이타입력!$K319," ")," ")</f>
        <v xml:space="preserve"> </v>
      </c>
      <c r="S314" s="103" t="str">
        <f>IF(직접데이타입력!$M319=2,IF(직접데이타입력!$E319="18",직접데이타입력!$K319," ")," ")</f>
        <v xml:space="preserve"> </v>
      </c>
      <c r="T314" s="103" t="str">
        <f>IF(직접데이타입력!$M319=2,IF(직접데이타입력!$E319="19",직접데이타입력!$K319," ")," ")</f>
        <v xml:space="preserve"> </v>
      </c>
    </row>
    <row r="315" spans="1:20" ht="11.25" customHeight="1">
      <c r="A315" s="103">
        <f t="shared" si="4"/>
        <v>314</v>
      </c>
      <c r="B315" s="103" t="str">
        <f>IF(직접데이타입력!$M320=2,IF(직접데이타입력!$E320="1",직접데이타입력!$K320," ")," ")</f>
        <v xml:space="preserve"> </v>
      </c>
      <c r="C315" s="103" t="str">
        <f>IF(직접데이타입력!$M320=2,IF(직접데이타입력!$E320="2",직접데이타입력!$K320," ")," ")</f>
        <v xml:space="preserve"> </v>
      </c>
      <c r="D315" s="103" t="str">
        <f>IF(직접데이타입력!$M320=2,IF(직접데이타입력!$E320="3",직접데이타입력!$K320," ")," ")</f>
        <v xml:space="preserve"> </v>
      </c>
      <c r="E315" s="103" t="str">
        <f>IF(직접데이타입력!$M320=2,IF(직접데이타입력!$E320="4",직접데이타입력!$K320," ")," ")</f>
        <v xml:space="preserve"> </v>
      </c>
      <c r="F315" s="103" t="str">
        <f>IF(직접데이타입력!$M320=2,IF(직접데이타입력!$E320="5",직접데이타입력!$K320," ")," ")</f>
        <v xml:space="preserve"> </v>
      </c>
      <c r="G315" s="103" t="str">
        <f>IF(직접데이타입력!$M320=2,IF(직접데이타입력!$E320="6",직접데이타입력!$K320," ")," ")</f>
        <v xml:space="preserve"> </v>
      </c>
      <c r="H315" s="103" t="str">
        <f>IF(직접데이타입력!$M320=2,IF(직접데이타입력!$E320="7",직접데이타입력!$K320," ")," ")</f>
        <v xml:space="preserve"> </v>
      </c>
      <c r="I315" s="103" t="str">
        <f>IF(직접데이타입력!$M320=2,IF(직접데이타입력!$E320="8",직접데이타입력!$K320," ")," ")</f>
        <v xml:space="preserve"> </v>
      </c>
      <c r="J315" s="103" t="str">
        <f>IF(직접데이타입력!$M320=2,IF(직접데이타입력!$E320="9",직접데이타입력!$K320," ")," ")</f>
        <v xml:space="preserve"> </v>
      </c>
      <c r="K315" s="103" t="str">
        <f>IF(직접데이타입력!$M320=2,IF(직접데이타입력!$E320="10",직접데이타입력!$K320," ")," ")</f>
        <v xml:space="preserve"> </v>
      </c>
      <c r="L315" s="103" t="str">
        <f>IF(직접데이타입력!$M320=2,IF(직접데이타입력!$E320="11",직접데이타입력!$K320," ")," ")</f>
        <v xml:space="preserve"> </v>
      </c>
      <c r="M315" s="103" t="str">
        <f>IF(직접데이타입력!$M320=2,IF(직접데이타입력!$E320="12",직접데이타입력!$K320," ")," ")</f>
        <v xml:space="preserve"> </v>
      </c>
      <c r="N315" s="103" t="str">
        <f>IF(직접데이타입력!$M320=2,IF(직접데이타입력!$E320="13",직접데이타입력!$K320," ")," ")</f>
        <v xml:space="preserve"> </v>
      </c>
      <c r="O315" s="103" t="str">
        <f>IF(직접데이타입력!$M320=2,IF(직접데이타입력!$E320="14",직접데이타입력!$K320," ")," ")</f>
        <v xml:space="preserve"> </v>
      </c>
      <c r="P315" s="103" t="str">
        <f>IF(직접데이타입력!$M320=2,IF(직접데이타입력!$E320="15",직접데이타입력!$K320," ")," ")</f>
        <v xml:space="preserve"> </v>
      </c>
      <c r="Q315" s="103" t="str">
        <f>IF(직접데이타입력!$M320=2,IF(직접데이타입력!$E320="16",직접데이타입력!$K320," ")," ")</f>
        <v xml:space="preserve"> </v>
      </c>
      <c r="R315" s="103" t="str">
        <f>IF(직접데이타입력!$M320=2,IF(직접데이타입력!$E320="17",직접데이타입력!$K320," ")," ")</f>
        <v xml:space="preserve"> </v>
      </c>
      <c r="S315" s="103" t="str">
        <f>IF(직접데이타입력!$M320=2,IF(직접데이타입력!$E320="18",직접데이타입력!$K320," ")," ")</f>
        <v xml:space="preserve"> </v>
      </c>
      <c r="T315" s="103" t="str">
        <f>IF(직접데이타입력!$M320=2,IF(직접데이타입력!$E320="19",직접데이타입력!$K320," ")," ")</f>
        <v xml:space="preserve"> </v>
      </c>
    </row>
    <row r="316" spans="1:20" ht="11.25" customHeight="1">
      <c r="A316" s="103">
        <f t="shared" si="4"/>
        <v>315</v>
      </c>
      <c r="B316" s="103" t="str">
        <f>IF(직접데이타입력!$M321=2,IF(직접데이타입력!$E321="1",직접데이타입력!$K321," ")," ")</f>
        <v xml:space="preserve"> </v>
      </c>
      <c r="C316" s="103" t="str">
        <f>IF(직접데이타입력!$M321=2,IF(직접데이타입력!$E321="2",직접데이타입력!$K321," ")," ")</f>
        <v xml:space="preserve"> </v>
      </c>
      <c r="D316" s="103" t="str">
        <f>IF(직접데이타입력!$M321=2,IF(직접데이타입력!$E321="3",직접데이타입력!$K321," ")," ")</f>
        <v xml:space="preserve"> </v>
      </c>
      <c r="E316" s="103" t="str">
        <f>IF(직접데이타입력!$M321=2,IF(직접데이타입력!$E321="4",직접데이타입력!$K321," ")," ")</f>
        <v xml:space="preserve"> </v>
      </c>
      <c r="F316" s="103" t="str">
        <f>IF(직접데이타입력!$M321=2,IF(직접데이타입력!$E321="5",직접데이타입력!$K321," ")," ")</f>
        <v xml:space="preserve"> </v>
      </c>
      <c r="G316" s="103" t="str">
        <f>IF(직접데이타입력!$M321=2,IF(직접데이타입력!$E321="6",직접데이타입력!$K321," ")," ")</f>
        <v xml:space="preserve"> </v>
      </c>
      <c r="H316" s="103" t="str">
        <f>IF(직접데이타입력!$M321=2,IF(직접데이타입력!$E321="7",직접데이타입력!$K321," ")," ")</f>
        <v xml:space="preserve"> </v>
      </c>
      <c r="I316" s="103" t="str">
        <f>IF(직접데이타입력!$M321=2,IF(직접데이타입력!$E321="8",직접데이타입력!$K321," ")," ")</f>
        <v xml:space="preserve"> </v>
      </c>
      <c r="J316" s="103" t="str">
        <f>IF(직접데이타입력!$M321=2,IF(직접데이타입력!$E321="9",직접데이타입력!$K321," ")," ")</f>
        <v xml:space="preserve"> </v>
      </c>
      <c r="K316" s="103" t="str">
        <f>IF(직접데이타입력!$M321=2,IF(직접데이타입력!$E321="10",직접데이타입력!$K321," ")," ")</f>
        <v xml:space="preserve"> </v>
      </c>
      <c r="L316" s="103" t="str">
        <f>IF(직접데이타입력!$M321=2,IF(직접데이타입력!$E321="11",직접데이타입력!$K321," ")," ")</f>
        <v xml:space="preserve"> </v>
      </c>
      <c r="M316" s="103" t="str">
        <f>IF(직접데이타입력!$M321=2,IF(직접데이타입력!$E321="12",직접데이타입력!$K321," ")," ")</f>
        <v xml:space="preserve"> </v>
      </c>
      <c r="N316" s="103" t="str">
        <f>IF(직접데이타입력!$M321=2,IF(직접데이타입력!$E321="13",직접데이타입력!$K321," ")," ")</f>
        <v xml:space="preserve"> </v>
      </c>
      <c r="O316" s="103" t="str">
        <f>IF(직접데이타입력!$M321=2,IF(직접데이타입력!$E321="14",직접데이타입력!$K321," ")," ")</f>
        <v xml:space="preserve"> </v>
      </c>
      <c r="P316" s="103" t="str">
        <f>IF(직접데이타입력!$M321=2,IF(직접데이타입력!$E321="15",직접데이타입력!$K321," ")," ")</f>
        <v xml:space="preserve"> </v>
      </c>
      <c r="Q316" s="103" t="str">
        <f>IF(직접데이타입력!$M321=2,IF(직접데이타입력!$E321="16",직접데이타입력!$K321," ")," ")</f>
        <v xml:space="preserve"> </v>
      </c>
      <c r="R316" s="103" t="str">
        <f>IF(직접데이타입력!$M321=2,IF(직접데이타입력!$E321="17",직접데이타입력!$K321," ")," ")</f>
        <v xml:space="preserve"> </v>
      </c>
      <c r="S316" s="103" t="str">
        <f>IF(직접데이타입력!$M321=2,IF(직접데이타입력!$E321="18",직접데이타입력!$K321," ")," ")</f>
        <v xml:space="preserve"> </v>
      </c>
      <c r="T316" s="103" t="str">
        <f>IF(직접데이타입력!$M321=2,IF(직접데이타입력!$E321="19",직접데이타입력!$K321," ")," ")</f>
        <v xml:space="preserve"> </v>
      </c>
    </row>
    <row r="317" spans="1:20" ht="11.25" customHeight="1">
      <c r="A317" s="103">
        <f t="shared" si="4"/>
        <v>316</v>
      </c>
      <c r="B317" s="103" t="str">
        <f>IF(직접데이타입력!$M322=2,IF(직접데이타입력!$E322="1",직접데이타입력!$K322," ")," ")</f>
        <v xml:space="preserve"> </v>
      </c>
      <c r="C317" s="103" t="str">
        <f>IF(직접데이타입력!$M322=2,IF(직접데이타입력!$E322="2",직접데이타입력!$K322," ")," ")</f>
        <v xml:space="preserve"> </v>
      </c>
      <c r="D317" s="103" t="str">
        <f>IF(직접데이타입력!$M322=2,IF(직접데이타입력!$E322="3",직접데이타입력!$K322," ")," ")</f>
        <v xml:space="preserve"> </v>
      </c>
      <c r="E317" s="103" t="str">
        <f>IF(직접데이타입력!$M322=2,IF(직접데이타입력!$E322="4",직접데이타입력!$K322," ")," ")</f>
        <v xml:space="preserve"> </v>
      </c>
      <c r="F317" s="103" t="str">
        <f>IF(직접데이타입력!$M322=2,IF(직접데이타입력!$E322="5",직접데이타입력!$K322," ")," ")</f>
        <v xml:space="preserve"> </v>
      </c>
      <c r="G317" s="103" t="str">
        <f>IF(직접데이타입력!$M322=2,IF(직접데이타입력!$E322="6",직접데이타입력!$K322," ")," ")</f>
        <v xml:space="preserve"> </v>
      </c>
      <c r="H317" s="103" t="str">
        <f>IF(직접데이타입력!$M322=2,IF(직접데이타입력!$E322="7",직접데이타입력!$K322," ")," ")</f>
        <v xml:space="preserve"> </v>
      </c>
      <c r="I317" s="103" t="str">
        <f>IF(직접데이타입력!$M322=2,IF(직접데이타입력!$E322="8",직접데이타입력!$K322," ")," ")</f>
        <v xml:space="preserve"> </v>
      </c>
      <c r="J317" s="103" t="str">
        <f>IF(직접데이타입력!$M322=2,IF(직접데이타입력!$E322="9",직접데이타입력!$K322," ")," ")</f>
        <v xml:space="preserve"> </v>
      </c>
      <c r="K317" s="103" t="str">
        <f>IF(직접데이타입력!$M322=2,IF(직접데이타입력!$E322="10",직접데이타입력!$K322," ")," ")</f>
        <v xml:space="preserve"> </v>
      </c>
      <c r="L317" s="103" t="str">
        <f>IF(직접데이타입력!$M322=2,IF(직접데이타입력!$E322="11",직접데이타입력!$K322," ")," ")</f>
        <v xml:space="preserve"> </v>
      </c>
      <c r="M317" s="103" t="str">
        <f>IF(직접데이타입력!$M322=2,IF(직접데이타입력!$E322="12",직접데이타입력!$K322," ")," ")</f>
        <v xml:space="preserve"> </v>
      </c>
      <c r="N317" s="103" t="str">
        <f>IF(직접데이타입력!$M322=2,IF(직접데이타입력!$E322="13",직접데이타입력!$K322," ")," ")</f>
        <v xml:space="preserve"> </v>
      </c>
      <c r="O317" s="103" t="str">
        <f>IF(직접데이타입력!$M322=2,IF(직접데이타입력!$E322="14",직접데이타입력!$K322," ")," ")</f>
        <v xml:space="preserve"> </v>
      </c>
      <c r="P317" s="103" t="str">
        <f>IF(직접데이타입력!$M322=2,IF(직접데이타입력!$E322="15",직접데이타입력!$K322," ")," ")</f>
        <v xml:space="preserve"> </v>
      </c>
      <c r="Q317" s="103" t="str">
        <f>IF(직접데이타입력!$M322=2,IF(직접데이타입력!$E322="16",직접데이타입력!$K322," ")," ")</f>
        <v xml:space="preserve"> </v>
      </c>
      <c r="R317" s="103" t="str">
        <f>IF(직접데이타입력!$M322=2,IF(직접데이타입력!$E322="17",직접데이타입력!$K322," ")," ")</f>
        <v xml:space="preserve"> </v>
      </c>
      <c r="S317" s="103" t="str">
        <f>IF(직접데이타입력!$M322=2,IF(직접데이타입력!$E322="18",직접데이타입력!$K322," ")," ")</f>
        <v xml:space="preserve"> </v>
      </c>
      <c r="T317" s="103" t="str">
        <f>IF(직접데이타입력!$M322=2,IF(직접데이타입력!$E322="19",직접데이타입력!$K322," ")," ")</f>
        <v xml:space="preserve"> </v>
      </c>
    </row>
    <row r="318" spans="1:20" ht="11.25" customHeight="1">
      <c r="A318" s="103">
        <f t="shared" si="4"/>
        <v>317</v>
      </c>
      <c r="B318" s="103" t="str">
        <f>IF(직접데이타입력!$M323=2,IF(직접데이타입력!$E323="1",직접데이타입력!$K323," ")," ")</f>
        <v xml:space="preserve"> </v>
      </c>
      <c r="C318" s="103" t="str">
        <f>IF(직접데이타입력!$M323=2,IF(직접데이타입력!$E323="2",직접데이타입력!$K323," ")," ")</f>
        <v xml:space="preserve"> </v>
      </c>
      <c r="D318" s="103" t="str">
        <f>IF(직접데이타입력!$M323=2,IF(직접데이타입력!$E323="3",직접데이타입력!$K323," ")," ")</f>
        <v xml:space="preserve"> </v>
      </c>
      <c r="E318" s="103" t="str">
        <f>IF(직접데이타입력!$M323=2,IF(직접데이타입력!$E323="4",직접데이타입력!$K323," ")," ")</f>
        <v xml:space="preserve"> </v>
      </c>
      <c r="F318" s="103" t="str">
        <f>IF(직접데이타입력!$M323=2,IF(직접데이타입력!$E323="5",직접데이타입력!$K323," ")," ")</f>
        <v xml:space="preserve"> </v>
      </c>
      <c r="G318" s="103" t="str">
        <f>IF(직접데이타입력!$M323=2,IF(직접데이타입력!$E323="6",직접데이타입력!$K323," ")," ")</f>
        <v xml:space="preserve"> </v>
      </c>
      <c r="H318" s="103" t="str">
        <f>IF(직접데이타입력!$M323=2,IF(직접데이타입력!$E323="7",직접데이타입력!$K323," ")," ")</f>
        <v xml:space="preserve"> </v>
      </c>
      <c r="I318" s="103" t="str">
        <f>IF(직접데이타입력!$M323=2,IF(직접데이타입력!$E323="8",직접데이타입력!$K323," ")," ")</f>
        <v xml:space="preserve"> </v>
      </c>
      <c r="J318" s="103" t="str">
        <f>IF(직접데이타입력!$M323=2,IF(직접데이타입력!$E323="9",직접데이타입력!$K323," ")," ")</f>
        <v xml:space="preserve"> </v>
      </c>
      <c r="K318" s="103" t="str">
        <f>IF(직접데이타입력!$M323=2,IF(직접데이타입력!$E323="10",직접데이타입력!$K323," ")," ")</f>
        <v xml:space="preserve"> </v>
      </c>
      <c r="L318" s="103" t="str">
        <f>IF(직접데이타입력!$M323=2,IF(직접데이타입력!$E323="11",직접데이타입력!$K323," ")," ")</f>
        <v xml:space="preserve"> </v>
      </c>
      <c r="M318" s="103" t="str">
        <f>IF(직접데이타입력!$M323=2,IF(직접데이타입력!$E323="12",직접데이타입력!$K323," ")," ")</f>
        <v xml:space="preserve"> </v>
      </c>
      <c r="N318" s="103" t="str">
        <f>IF(직접데이타입력!$M323=2,IF(직접데이타입력!$E323="13",직접데이타입력!$K323," ")," ")</f>
        <v xml:space="preserve"> </v>
      </c>
      <c r="O318" s="103" t="str">
        <f>IF(직접데이타입력!$M323=2,IF(직접데이타입력!$E323="14",직접데이타입력!$K323," ")," ")</f>
        <v xml:space="preserve"> </v>
      </c>
      <c r="P318" s="103" t="str">
        <f>IF(직접데이타입력!$M323=2,IF(직접데이타입력!$E323="15",직접데이타입력!$K323," ")," ")</f>
        <v xml:space="preserve"> </v>
      </c>
      <c r="Q318" s="103" t="str">
        <f>IF(직접데이타입력!$M323=2,IF(직접데이타입력!$E323="16",직접데이타입력!$K323," ")," ")</f>
        <v xml:space="preserve"> </v>
      </c>
      <c r="R318" s="103" t="str">
        <f>IF(직접데이타입력!$M323=2,IF(직접데이타입력!$E323="17",직접데이타입력!$K323," ")," ")</f>
        <v xml:space="preserve"> </v>
      </c>
      <c r="S318" s="103" t="str">
        <f>IF(직접데이타입력!$M323=2,IF(직접데이타입력!$E323="18",직접데이타입력!$K323," ")," ")</f>
        <v xml:space="preserve"> </v>
      </c>
      <c r="T318" s="103" t="str">
        <f>IF(직접데이타입력!$M323=2,IF(직접데이타입력!$E323="19",직접데이타입력!$K323," ")," ")</f>
        <v xml:space="preserve"> </v>
      </c>
    </row>
    <row r="319" spans="1:20" ht="11.25" customHeight="1">
      <c r="A319" s="103">
        <f t="shared" si="4"/>
        <v>318</v>
      </c>
      <c r="B319" s="103" t="str">
        <f>IF(직접데이타입력!$M324=2,IF(직접데이타입력!$E324="1",직접데이타입력!$K324," ")," ")</f>
        <v xml:space="preserve"> </v>
      </c>
      <c r="C319" s="103" t="str">
        <f>IF(직접데이타입력!$M324=2,IF(직접데이타입력!$E324="2",직접데이타입력!$K324," ")," ")</f>
        <v xml:space="preserve"> </v>
      </c>
      <c r="D319" s="103" t="str">
        <f>IF(직접데이타입력!$M324=2,IF(직접데이타입력!$E324="3",직접데이타입력!$K324," ")," ")</f>
        <v xml:space="preserve"> </v>
      </c>
      <c r="E319" s="103" t="str">
        <f>IF(직접데이타입력!$M324=2,IF(직접데이타입력!$E324="4",직접데이타입력!$K324," ")," ")</f>
        <v xml:space="preserve"> </v>
      </c>
      <c r="F319" s="103" t="str">
        <f>IF(직접데이타입력!$M324=2,IF(직접데이타입력!$E324="5",직접데이타입력!$K324," ")," ")</f>
        <v xml:space="preserve"> </v>
      </c>
      <c r="G319" s="103" t="str">
        <f>IF(직접데이타입력!$M324=2,IF(직접데이타입력!$E324="6",직접데이타입력!$K324," ")," ")</f>
        <v xml:space="preserve"> </v>
      </c>
      <c r="H319" s="103" t="str">
        <f>IF(직접데이타입력!$M324=2,IF(직접데이타입력!$E324="7",직접데이타입력!$K324," ")," ")</f>
        <v xml:space="preserve"> </v>
      </c>
      <c r="I319" s="103" t="str">
        <f>IF(직접데이타입력!$M324=2,IF(직접데이타입력!$E324="8",직접데이타입력!$K324," ")," ")</f>
        <v xml:space="preserve"> </v>
      </c>
      <c r="J319" s="103" t="str">
        <f>IF(직접데이타입력!$M324=2,IF(직접데이타입력!$E324="9",직접데이타입력!$K324," ")," ")</f>
        <v xml:space="preserve"> </v>
      </c>
      <c r="K319" s="103" t="str">
        <f>IF(직접데이타입력!$M324=2,IF(직접데이타입력!$E324="10",직접데이타입력!$K324," ")," ")</f>
        <v xml:space="preserve"> </v>
      </c>
      <c r="L319" s="103" t="str">
        <f>IF(직접데이타입력!$M324=2,IF(직접데이타입력!$E324="11",직접데이타입력!$K324," ")," ")</f>
        <v xml:space="preserve"> </v>
      </c>
      <c r="M319" s="103" t="str">
        <f>IF(직접데이타입력!$M324=2,IF(직접데이타입력!$E324="12",직접데이타입력!$K324," ")," ")</f>
        <v xml:space="preserve"> </v>
      </c>
      <c r="N319" s="103" t="str">
        <f>IF(직접데이타입력!$M324=2,IF(직접데이타입력!$E324="13",직접데이타입력!$K324," ")," ")</f>
        <v xml:space="preserve"> </v>
      </c>
      <c r="O319" s="103" t="str">
        <f>IF(직접데이타입력!$M324=2,IF(직접데이타입력!$E324="14",직접데이타입력!$K324," ")," ")</f>
        <v xml:space="preserve"> </v>
      </c>
      <c r="P319" s="103" t="str">
        <f>IF(직접데이타입력!$M324=2,IF(직접데이타입력!$E324="15",직접데이타입력!$K324," ")," ")</f>
        <v xml:space="preserve"> </v>
      </c>
      <c r="Q319" s="103" t="str">
        <f>IF(직접데이타입력!$M324=2,IF(직접데이타입력!$E324="16",직접데이타입력!$K324," ")," ")</f>
        <v xml:space="preserve"> </v>
      </c>
      <c r="R319" s="103" t="str">
        <f>IF(직접데이타입력!$M324=2,IF(직접데이타입력!$E324="17",직접데이타입력!$K324," ")," ")</f>
        <v xml:space="preserve"> </v>
      </c>
      <c r="S319" s="103" t="str">
        <f>IF(직접데이타입력!$M324=2,IF(직접데이타입력!$E324="18",직접데이타입력!$K324," ")," ")</f>
        <v xml:space="preserve"> </v>
      </c>
      <c r="T319" s="103" t="str">
        <f>IF(직접데이타입력!$M324=2,IF(직접데이타입력!$E324="19",직접데이타입력!$K324," ")," ")</f>
        <v xml:space="preserve"> </v>
      </c>
    </row>
    <row r="320" spans="1:20" ht="11.25" customHeight="1">
      <c r="A320" s="103">
        <f t="shared" si="4"/>
        <v>319</v>
      </c>
      <c r="B320" s="103" t="str">
        <f>IF(직접데이타입력!$M325=2,IF(직접데이타입력!$E325="1",직접데이타입력!$K325," ")," ")</f>
        <v xml:space="preserve"> </v>
      </c>
      <c r="C320" s="103" t="str">
        <f>IF(직접데이타입력!$M325=2,IF(직접데이타입력!$E325="2",직접데이타입력!$K325," ")," ")</f>
        <v xml:space="preserve"> </v>
      </c>
      <c r="D320" s="103" t="str">
        <f>IF(직접데이타입력!$M325=2,IF(직접데이타입력!$E325="3",직접데이타입력!$K325," ")," ")</f>
        <v xml:space="preserve"> </v>
      </c>
      <c r="E320" s="103" t="str">
        <f>IF(직접데이타입력!$M325=2,IF(직접데이타입력!$E325="4",직접데이타입력!$K325," ")," ")</f>
        <v xml:space="preserve"> </v>
      </c>
      <c r="F320" s="103" t="str">
        <f>IF(직접데이타입력!$M325=2,IF(직접데이타입력!$E325="5",직접데이타입력!$K325," ")," ")</f>
        <v xml:space="preserve"> </v>
      </c>
      <c r="G320" s="103" t="str">
        <f>IF(직접데이타입력!$M325=2,IF(직접데이타입력!$E325="6",직접데이타입력!$K325," ")," ")</f>
        <v xml:space="preserve"> </v>
      </c>
      <c r="H320" s="103" t="str">
        <f>IF(직접데이타입력!$M325=2,IF(직접데이타입력!$E325="7",직접데이타입력!$K325," ")," ")</f>
        <v xml:space="preserve"> </v>
      </c>
      <c r="I320" s="103" t="str">
        <f>IF(직접데이타입력!$M325=2,IF(직접데이타입력!$E325="8",직접데이타입력!$K325," ")," ")</f>
        <v xml:space="preserve"> </v>
      </c>
      <c r="J320" s="103" t="str">
        <f>IF(직접데이타입력!$M325=2,IF(직접데이타입력!$E325="9",직접데이타입력!$K325," ")," ")</f>
        <v xml:space="preserve"> </v>
      </c>
      <c r="K320" s="103" t="str">
        <f>IF(직접데이타입력!$M325=2,IF(직접데이타입력!$E325="10",직접데이타입력!$K325," ")," ")</f>
        <v xml:space="preserve"> </v>
      </c>
      <c r="L320" s="103" t="str">
        <f>IF(직접데이타입력!$M325=2,IF(직접데이타입력!$E325="11",직접데이타입력!$K325," ")," ")</f>
        <v xml:space="preserve"> </v>
      </c>
      <c r="M320" s="103" t="str">
        <f>IF(직접데이타입력!$M325=2,IF(직접데이타입력!$E325="12",직접데이타입력!$K325," ")," ")</f>
        <v xml:space="preserve"> </v>
      </c>
      <c r="N320" s="103" t="str">
        <f>IF(직접데이타입력!$M325=2,IF(직접데이타입력!$E325="13",직접데이타입력!$K325," ")," ")</f>
        <v xml:space="preserve"> </v>
      </c>
      <c r="O320" s="103" t="str">
        <f>IF(직접데이타입력!$M325=2,IF(직접데이타입력!$E325="14",직접데이타입력!$K325," ")," ")</f>
        <v xml:space="preserve"> </v>
      </c>
      <c r="P320" s="103" t="str">
        <f>IF(직접데이타입력!$M325=2,IF(직접데이타입력!$E325="15",직접데이타입력!$K325," ")," ")</f>
        <v xml:space="preserve"> </v>
      </c>
      <c r="Q320" s="103" t="str">
        <f>IF(직접데이타입력!$M325=2,IF(직접데이타입력!$E325="16",직접데이타입력!$K325," ")," ")</f>
        <v xml:space="preserve"> </v>
      </c>
      <c r="R320" s="103" t="str">
        <f>IF(직접데이타입력!$M325=2,IF(직접데이타입력!$E325="17",직접데이타입력!$K325," ")," ")</f>
        <v xml:space="preserve"> </v>
      </c>
      <c r="S320" s="103" t="str">
        <f>IF(직접데이타입력!$M325=2,IF(직접데이타입력!$E325="18",직접데이타입력!$K325," ")," ")</f>
        <v xml:space="preserve"> </v>
      </c>
      <c r="T320" s="103" t="str">
        <f>IF(직접데이타입력!$M325=2,IF(직접데이타입력!$E325="19",직접데이타입력!$K325," ")," ")</f>
        <v xml:space="preserve"> </v>
      </c>
    </row>
    <row r="321" spans="1:20" ht="11.25" customHeight="1">
      <c r="A321" s="103">
        <f t="shared" si="4"/>
        <v>320</v>
      </c>
      <c r="B321" s="103" t="str">
        <f>IF(직접데이타입력!$M326=2,IF(직접데이타입력!$E326="1",직접데이타입력!$K326," ")," ")</f>
        <v xml:space="preserve"> </v>
      </c>
      <c r="C321" s="103" t="str">
        <f>IF(직접데이타입력!$M326=2,IF(직접데이타입력!$E326="2",직접데이타입력!$K326," ")," ")</f>
        <v xml:space="preserve"> </v>
      </c>
      <c r="D321" s="103" t="str">
        <f>IF(직접데이타입력!$M326=2,IF(직접데이타입력!$E326="3",직접데이타입력!$K326," ")," ")</f>
        <v xml:space="preserve"> </v>
      </c>
      <c r="E321" s="103" t="str">
        <f>IF(직접데이타입력!$M326=2,IF(직접데이타입력!$E326="4",직접데이타입력!$K326," ")," ")</f>
        <v xml:space="preserve"> </v>
      </c>
      <c r="F321" s="103" t="str">
        <f>IF(직접데이타입력!$M326=2,IF(직접데이타입력!$E326="5",직접데이타입력!$K326," ")," ")</f>
        <v xml:space="preserve"> </v>
      </c>
      <c r="G321" s="103" t="str">
        <f>IF(직접데이타입력!$M326=2,IF(직접데이타입력!$E326="6",직접데이타입력!$K326," ")," ")</f>
        <v xml:space="preserve"> </v>
      </c>
      <c r="H321" s="103" t="str">
        <f>IF(직접데이타입력!$M326=2,IF(직접데이타입력!$E326="7",직접데이타입력!$K326," ")," ")</f>
        <v xml:space="preserve"> </v>
      </c>
      <c r="I321" s="103" t="str">
        <f>IF(직접데이타입력!$M326=2,IF(직접데이타입력!$E326="8",직접데이타입력!$K326," ")," ")</f>
        <v xml:space="preserve"> </v>
      </c>
      <c r="J321" s="103" t="str">
        <f>IF(직접데이타입력!$M326=2,IF(직접데이타입력!$E326="9",직접데이타입력!$K326," ")," ")</f>
        <v xml:space="preserve"> </v>
      </c>
      <c r="K321" s="103" t="str">
        <f>IF(직접데이타입력!$M326=2,IF(직접데이타입력!$E326="10",직접데이타입력!$K326," ")," ")</f>
        <v xml:space="preserve"> </v>
      </c>
      <c r="L321" s="103" t="str">
        <f>IF(직접데이타입력!$M326=2,IF(직접데이타입력!$E326="11",직접데이타입력!$K326," ")," ")</f>
        <v xml:space="preserve"> </v>
      </c>
      <c r="M321" s="103" t="str">
        <f>IF(직접데이타입력!$M326=2,IF(직접데이타입력!$E326="12",직접데이타입력!$K326," ")," ")</f>
        <v xml:space="preserve"> </v>
      </c>
      <c r="N321" s="103" t="str">
        <f>IF(직접데이타입력!$M326=2,IF(직접데이타입력!$E326="13",직접데이타입력!$K326," ")," ")</f>
        <v xml:space="preserve"> </v>
      </c>
      <c r="O321" s="103" t="str">
        <f>IF(직접데이타입력!$M326=2,IF(직접데이타입력!$E326="14",직접데이타입력!$K326," ")," ")</f>
        <v xml:space="preserve"> </v>
      </c>
      <c r="P321" s="103" t="str">
        <f>IF(직접데이타입력!$M326=2,IF(직접데이타입력!$E326="15",직접데이타입력!$K326," ")," ")</f>
        <v xml:space="preserve"> </v>
      </c>
      <c r="Q321" s="103" t="str">
        <f>IF(직접데이타입력!$M326=2,IF(직접데이타입력!$E326="16",직접데이타입력!$K326," ")," ")</f>
        <v xml:space="preserve"> </v>
      </c>
      <c r="R321" s="103" t="str">
        <f>IF(직접데이타입력!$M326=2,IF(직접데이타입력!$E326="17",직접데이타입력!$K326," ")," ")</f>
        <v xml:space="preserve"> </v>
      </c>
      <c r="S321" s="103" t="str">
        <f>IF(직접데이타입력!$M326=2,IF(직접데이타입력!$E326="18",직접데이타입력!$K326," ")," ")</f>
        <v xml:space="preserve"> </v>
      </c>
      <c r="T321" s="103" t="str">
        <f>IF(직접데이타입력!$M326=2,IF(직접데이타입력!$E326="19",직접데이타입력!$K326," ")," ")</f>
        <v xml:space="preserve"> </v>
      </c>
    </row>
    <row r="322" spans="1:20" ht="11.25" customHeight="1">
      <c r="A322" s="103">
        <f t="shared" si="4"/>
        <v>321</v>
      </c>
      <c r="B322" s="103" t="str">
        <f>IF(직접데이타입력!$M327=2,IF(직접데이타입력!$E327="1",직접데이타입력!$K327," ")," ")</f>
        <v xml:space="preserve"> </v>
      </c>
      <c r="C322" s="103" t="str">
        <f>IF(직접데이타입력!$M327=2,IF(직접데이타입력!$E327="2",직접데이타입력!$K327," ")," ")</f>
        <v xml:space="preserve"> </v>
      </c>
      <c r="D322" s="103" t="str">
        <f>IF(직접데이타입력!$M327=2,IF(직접데이타입력!$E327="3",직접데이타입력!$K327," ")," ")</f>
        <v xml:space="preserve"> </v>
      </c>
      <c r="E322" s="103" t="str">
        <f>IF(직접데이타입력!$M327=2,IF(직접데이타입력!$E327="4",직접데이타입력!$K327," ")," ")</f>
        <v xml:space="preserve"> </v>
      </c>
      <c r="F322" s="103" t="str">
        <f>IF(직접데이타입력!$M327=2,IF(직접데이타입력!$E327="5",직접데이타입력!$K327," ")," ")</f>
        <v xml:space="preserve"> </v>
      </c>
      <c r="G322" s="103" t="str">
        <f>IF(직접데이타입력!$M327=2,IF(직접데이타입력!$E327="6",직접데이타입력!$K327," ")," ")</f>
        <v xml:space="preserve"> </v>
      </c>
      <c r="H322" s="103" t="str">
        <f>IF(직접데이타입력!$M327=2,IF(직접데이타입력!$E327="7",직접데이타입력!$K327," ")," ")</f>
        <v xml:space="preserve"> </v>
      </c>
      <c r="I322" s="103" t="str">
        <f>IF(직접데이타입력!$M327=2,IF(직접데이타입력!$E327="8",직접데이타입력!$K327," ")," ")</f>
        <v xml:space="preserve"> </v>
      </c>
      <c r="J322" s="103" t="str">
        <f>IF(직접데이타입력!$M327=2,IF(직접데이타입력!$E327="9",직접데이타입력!$K327," ")," ")</f>
        <v xml:space="preserve"> </v>
      </c>
      <c r="K322" s="103" t="str">
        <f>IF(직접데이타입력!$M327=2,IF(직접데이타입력!$E327="10",직접데이타입력!$K327," ")," ")</f>
        <v xml:space="preserve"> </v>
      </c>
      <c r="L322" s="103" t="str">
        <f>IF(직접데이타입력!$M327=2,IF(직접데이타입력!$E327="11",직접데이타입력!$K327," ")," ")</f>
        <v xml:space="preserve"> </v>
      </c>
      <c r="M322" s="103" t="str">
        <f>IF(직접데이타입력!$M327=2,IF(직접데이타입력!$E327="12",직접데이타입력!$K327," ")," ")</f>
        <v xml:space="preserve"> </v>
      </c>
      <c r="N322" s="103" t="str">
        <f>IF(직접데이타입력!$M327=2,IF(직접데이타입력!$E327="13",직접데이타입력!$K327," ")," ")</f>
        <v xml:space="preserve"> </v>
      </c>
      <c r="O322" s="103" t="str">
        <f>IF(직접데이타입력!$M327=2,IF(직접데이타입력!$E327="14",직접데이타입력!$K327," ")," ")</f>
        <v xml:space="preserve"> </v>
      </c>
      <c r="P322" s="103" t="str">
        <f>IF(직접데이타입력!$M327=2,IF(직접데이타입력!$E327="15",직접데이타입력!$K327," ")," ")</f>
        <v xml:space="preserve"> </v>
      </c>
      <c r="Q322" s="103" t="str">
        <f>IF(직접데이타입력!$M327=2,IF(직접데이타입력!$E327="16",직접데이타입력!$K327," ")," ")</f>
        <v xml:space="preserve"> </v>
      </c>
      <c r="R322" s="103" t="str">
        <f>IF(직접데이타입력!$M327=2,IF(직접데이타입력!$E327="17",직접데이타입력!$K327," ")," ")</f>
        <v xml:space="preserve"> </v>
      </c>
      <c r="S322" s="103" t="str">
        <f>IF(직접데이타입력!$M327=2,IF(직접데이타입력!$E327="18",직접데이타입력!$K327," ")," ")</f>
        <v xml:space="preserve"> </v>
      </c>
      <c r="T322" s="103" t="str">
        <f>IF(직접데이타입력!$M327=2,IF(직접데이타입력!$E327="19",직접데이타입력!$K327," ")," ")</f>
        <v xml:space="preserve"> </v>
      </c>
    </row>
    <row r="323" spans="1:20" ht="11.25" customHeight="1">
      <c r="A323" s="103">
        <f t="shared" ref="A323:A380" si="5">ROW()-1</f>
        <v>322</v>
      </c>
      <c r="B323" s="103" t="str">
        <f>IF(직접데이타입력!$M328=2,IF(직접데이타입력!$E328="1",직접데이타입력!$K328," ")," ")</f>
        <v xml:space="preserve"> </v>
      </c>
      <c r="C323" s="103" t="str">
        <f>IF(직접데이타입력!$M328=2,IF(직접데이타입력!$E328="2",직접데이타입력!$K328," ")," ")</f>
        <v xml:space="preserve"> </v>
      </c>
      <c r="D323" s="103" t="str">
        <f>IF(직접데이타입력!$M328=2,IF(직접데이타입력!$E328="3",직접데이타입력!$K328," ")," ")</f>
        <v xml:space="preserve"> </v>
      </c>
      <c r="E323" s="103" t="str">
        <f>IF(직접데이타입력!$M328=2,IF(직접데이타입력!$E328="4",직접데이타입력!$K328," ")," ")</f>
        <v xml:space="preserve"> </v>
      </c>
      <c r="F323" s="103" t="str">
        <f>IF(직접데이타입력!$M328=2,IF(직접데이타입력!$E328="5",직접데이타입력!$K328," ")," ")</f>
        <v xml:space="preserve"> </v>
      </c>
      <c r="G323" s="103" t="str">
        <f>IF(직접데이타입력!$M328=2,IF(직접데이타입력!$E328="6",직접데이타입력!$K328," ")," ")</f>
        <v xml:space="preserve"> </v>
      </c>
      <c r="H323" s="103" t="str">
        <f>IF(직접데이타입력!$M328=2,IF(직접데이타입력!$E328="7",직접데이타입력!$K328," ")," ")</f>
        <v xml:space="preserve"> </v>
      </c>
      <c r="I323" s="103" t="str">
        <f>IF(직접데이타입력!$M328=2,IF(직접데이타입력!$E328="8",직접데이타입력!$K328," ")," ")</f>
        <v xml:space="preserve"> </v>
      </c>
      <c r="J323" s="103" t="str">
        <f>IF(직접데이타입력!$M328=2,IF(직접데이타입력!$E328="9",직접데이타입력!$K328," ")," ")</f>
        <v xml:space="preserve"> </v>
      </c>
      <c r="K323" s="103" t="str">
        <f>IF(직접데이타입력!$M328=2,IF(직접데이타입력!$E328="10",직접데이타입력!$K328," ")," ")</f>
        <v xml:space="preserve"> </v>
      </c>
      <c r="L323" s="103" t="str">
        <f>IF(직접데이타입력!$M328=2,IF(직접데이타입력!$E328="11",직접데이타입력!$K328," ")," ")</f>
        <v xml:space="preserve"> </v>
      </c>
      <c r="M323" s="103" t="str">
        <f>IF(직접데이타입력!$M328=2,IF(직접데이타입력!$E328="12",직접데이타입력!$K328," ")," ")</f>
        <v xml:space="preserve"> </v>
      </c>
      <c r="N323" s="103" t="str">
        <f>IF(직접데이타입력!$M328=2,IF(직접데이타입력!$E328="13",직접데이타입력!$K328," ")," ")</f>
        <v xml:space="preserve"> </v>
      </c>
      <c r="O323" s="103" t="str">
        <f>IF(직접데이타입력!$M328=2,IF(직접데이타입력!$E328="14",직접데이타입력!$K328," ")," ")</f>
        <v xml:space="preserve"> </v>
      </c>
      <c r="P323" s="103" t="str">
        <f>IF(직접데이타입력!$M328=2,IF(직접데이타입력!$E328="15",직접데이타입력!$K328," ")," ")</f>
        <v xml:space="preserve"> </v>
      </c>
      <c r="Q323" s="103" t="str">
        <f>IF(직접데이타입력!$M328=2,IF(직접데이타입력!$E328="16",직접데이타입력!$K328," ")," ")</f>
        <v xml:space="preserve"> </v>
      </c>
      <c r="R323" s="103" t="str">
        <f>IF(직접데이타입력!$M328=2,IF(직접데이타입력!$E328="17",직접데이타입력!$K328," ")," ")</f>
        <v xml:space="preserve"> </v>
      </c>
      <c r="S323" s="103" t="str">
        <f>IF(직접데이타입력!$M328=2,IF(직접데이타입력!$E328="18",직접데이타입력!$K328," ")," ")</f>
        <v xml:space="preserve"> </v>
      </c>
      <c r="T323" s="103" t="str">
        <f>IF(직접데이타입력!$M328=2,IF(직접데이타입력!$E328="19",직접데이타입력!$K328," ")," ")</f>
        <v xml:space="preserve"> </v>
      </c>
    </row>
    <row r="324" spans="1:20" ht="11.25" customHeight="1">
      <c r="A324" s="103">
        <f t="shared" si="5"/>
        <v>323</v>
      </c>
      <c r="B324" s="103" t="str">
        <f>IF(직접데이타입력!$M329=2,IF(직접데이타입력!$E329="1",직접데이타입력!$K329," ")," ")</f>
        <v xml:space="preserve"> </v>
      </c>
      <c r="C324" s="103" t="str">
        <f>IF(직접데이타입력!$M329=2,IF(직접데이타입력!$E329="2",직접데이타입력!$K329," ")," ")</f>
        <v xml:space="preserve"> </v>
      </c>
      <c r="D324" s="103" t="str">
        <f>IF(직접데이타입력!$M329=2,IF(직접데이타입력!$E329="3",직접데이타입력!$K329," ")," ")</f>
        <v xml:space="preserve"> </v>
      </c>
      <c r="E324" s="103" t="str">
        <f>IF(직접데이타입력!$M329=2,IF(직접데이타입력!$E329="4",직접데이타입력!$K329," ")," ")</f>
        <v xml:space="preserve"> </v>
      </c>
      <c r="F324" s="103" t="str">
        <f>IF(직접데이타입력!$M329=2,IF(직접데이타입력!$E329="5",직접데이타입력!$K329," ")," ")</f>
        <v xml:space="preserve"> </v>
      </c>
      <c r="G324" s="103" t="str">
        <f>IF(직접데이타입력!$M329=2,IF(직접데이타입력!$E329="6",직접데이타입력!$K329," ")," ")</f>
        <v xml:space="preserve"> </v>
      </c>
      <c r="H324" s="103" t="str">
        <f>IF(직접데이타입력!$M329=2,IF(직접데이타입력!$E329="7",직접데이타입력!$K329," ")," ")</f>
        <v xml:space="preserve"> </v>
      </c>
      <c r="I324" s="103" t="str">
        <f>IF(직접데이타입력!$M329=2,IF(직접데이타입력!$E329="8",직접데이타입력!$K329," ")," ")</f>
        <v xml:space="preserve"> </v>
      </c>
      <c r="J324" s="103" t="str">
        <f>IF(직접데이타입력!$M329=2,IF(직접데이타입력!$E329="9",직접데이타입력!$K329," ")," ")</f>
        <v xml:space="preserve"> </v>
      </c>
      <c r="K324" s="103" t="str">
        <f>IF(직접데이타입력!$M329=2,IF(직접데이타입력!$E329="10",직접데이타입력!$K329," ")," ")</f>
        <v xml:space="preserve"> </v>
      </c>
      <c r="L324" s="103" t="str">
        <f>IF(직접데이타입력!$M329=2,IF(직접데이타입력!$E329="11",직접데이타입력!$K329," ")," ")</f>
        <v xml:space="preserve"> </v>
      </c>
      <c r="M324" s="103" t="str">
        <f>IF(직접데이타입력!$M329=2,IF(직접데이타입력!$E329="12",직접데이타입력!$K329," ")," ")</f>
        <v xml:space="preserve"> </v>
      </c>
      <c r="N324" s="103" t="str">
        <f>IF(직접데이타입력!$M329=2,IF(직접데이타입력!$E329="13",직접데이타입력!$K329," ")," ")</f>
        <v xml:space="preserve"> </v>
      </c>
      <c r="O324" s="103" t="str">
        <f>IF(직접데이타입력!$M329=2,IF(직접데이타입력!$E329="14",직접데이타입력!$K329," ")," ")</f>
        <v xml:space="preserve"> </v>
      </c>
      <c r="P324" s="103" t="str">
        <f>IF(직접데이타입력!$M329=2,IF(직접데이타입력!$E329="15",직접데이타입력!$K329," ")," ")</f>
        <v xml:space="preserve"> </v>
      </c>
      <c r="Q324" s="103" t="str">
        <f>IF(직접데이타입력!$M329=2,IF(직접데이타입력!$E329="16",직접데이타입력!$K329," ")," ")</f>
        <v xml:space="preserve"> </v>
      </c>
      <c r="R324" s="103" t="str">
        <f>IF(직접데이타입력!$M329=2,IF(직접데이타입력!$E329="17",직접데이타입력!$K329," ")," ")</f>
        <v xml:space="preserve"> </v>
      </c>
      <c r="S324" s="103" t="str">
        <f>IF(직접데이타입력!$M329=2,IF(직접데이타입력!$E329="18",직접데이타입력!$K329," ")," ")</f>
        <v xml:space="preserve"> </v>
      </c>
      <c r="T324" s="103" t="str">
        <f>IF(직접데이타입력!$M329=2,IF(직접데이타입력!$E329="19",직접데이타입력!$K329," ")," ")</f>
        <v xml:space="preserve"> </v>
      </c>
    </row>
    <row r="325" spans="1:20" ht="11.25" customHeight="1">
      <c r="A325" s="103">
        <f t="shared" si="5"/>
        <v>324</v>
      </c>
      <c r="B325" s="103" t="str">
        <f>IF(직접데이타입력!$M330=2,IF(직접데이타입력!$E330="1",직접데이타입력!$K330," ")," ")</f>
        <v xml:space="preserve"> </v>
      </c>
      <c r="C325" s="103" t="str">
        <f>IF(직접데이타입력!$M330=2,IF(직접데이타입력!$E330="2",직접데이타입력!$K330," ")," ")</f>
        <v xml:space="preserve"> </v>
      </c>
      <c r="D325" s="103" t="str">
        <f>IF(직접데이타입력!$M330=2,IF(직접데이타입력!$E330="3",직접데이타입력!$K330," ")," ")</f>
        <v xml:space="preserve"> </v>
      </c>
      <c r="E325" s="103" t="str">
        <f>IF(직접데이타입력!$M330=2,IF(직접데이타입력!$E330="4",직접데이타입력!$K330," ")," ")</f>
        <v xml:space="preserve"> </v>
      </c>
      <c r="F325" s="103" t="str">
        <f>IF(직접데이타입력!$M330=2,IF(직접데이타입력!$E330="5",직접데이타입력!$K330," ")," ")</f>
        <v xml:space="preserve"> </v>
      </c>
      <c r="G325" s="103" t="str">
        <f>IF(직접데이타입력!$M330=2,IF(직접데이타입력!$E330="6",직접데이타입력!$K330," ")," ")</f>
        <v xml:space="preserve"> </v>
      </c>
      <c r="H325" s="103" t="str">
        <f>IF(직접데이타입력!$M330=2,IF(직접데이타입력!$E330="7",직접데이타입력!$K330," ")," ")</f>
        <v xml:space="preserve"> </v>
      </c>
      <c r="I325" s="103" t="str">
        <f>IF(직접데이타입력!$M330=2,IF(직접데이타입력!$E330="8",직접데이타입력!$K330," ")," ")</f>
        <v xml:space="preserve"> </v>
      </c>
      <c r="J325" s="103" t="str">
        <f>IF(직접데이타입력!$M330=2,IF(직접데이타입력!$E330="9",직접데이타입력!$K330," ")," ")</f>
        <v xml:space="preserve"> </v>
      </c>
      <c r="K325" s="103" t="str">
        <f>IF(직접데이타입력!$M330=2,IF(직접데이타입력!$E330="10",직접데이타입력!$K330," ")," ")</f>
        <v xml:space="preserve"> </v>
      </c>
      <c r="L325" s="103" t="str">
        <f>IF(직접데이타입력!$M330=2,IF(직접데이타입력!$E330="11",직접데이타입력!$K330," ")," ")</f>
        <v xml:space="preserve"> </v>
      </c>
      <c r="M325" s="103" t="str">
        <f>IF(직접데이타입력!$M330=2,IF(직접데이타입력!$E330="12",직접데이타입력!$K330," ")," ")</f>
        <v xml:space="preserve"> </v>
      </c>
      <c r="N325" s="103" t="str">
        <f>IF(직접데이타입력!$M330=2,IF(직접데이타입력!$E330="13",직접데이타입력!$K330," ")," ")</f>
        <v xml:space="preserve"> </v>
      </c>
      <c r="O325" s="103" t="str">
        <f>IF(직접데이타입력!$M330=2,IF(직접데이타입력!$E330="14",직접데이타입력!$K330," ")," ")</f>
        <v xml:space="preserve"> </v>
      </c>
      <c r="P325" s="103" t="str">
        <f>IF(직접데이타입력!$M330=2,IF(직접데이타입력!$E330="15",직접데이타입력!$K330," ")," ")</f>
        <v xml:space="preserve"> </v>
      </c>
      <c r="Q325" s="103" t="str">
        <f>IF(직접데이타입력!$M330=2,IF(직접데이타입력!$E330="16",직접데이타입력!$K330," ")," ")</f>
        <v xml:space="preserve"> </v>
      </c>
      <c r="R325" s="103" t="str">
        <f>IF(직접데이타입력!$M330=2,IF(직접데이타입력!$E330="17",직접데이타입력!$K330," ")," ")</f>
        <v xml:space="preserve"> </v>
      </c>
      <c r="S325" s="103" t="str">
        <f>IF(직접데이타입력!$M330=2,IF(직접데이타입력!$E330="18",직접데이타입력!$K330," ")," ")</f>
        <v xml:space="preserve"> </v>
      </c>
      <c r="T325" s="103" t="str">
        <f>IF(직접데이타입력!$M330=2,IF(직접데이타입력!$E330="19",직접데이타입력!$K330," ")," ")</f>
        <v xml:space="preserve"> </v>
      </c>
    </row>
    <row r="326" spans="1:20" ht="11.25" customHeight="1">
      <c r="A326" s="103">
        <f t="shared" si="5"/>
        <v>325</v>
      </c>
      <c r="B326" s="103" t="str">
        <f>IF(직접데이타입력!$M331=2,IF(직접데이타입력!$E331="1",직접데이타입력!$K331," ")," ")</f>
        <v xml:space="preserve"> </v>
      </c>
      <c r="C326" s="103" t="str">
        <f>IF(직접데이타입력!$M331=2,IF(직접데이타입력!$E331="2",직접데이타입력!$K331," ")," ")</f>
        <v xml:space="preserve"> </v>
      </c>
      <c r="D326" s="103" t="str">
        <f>IF(직접데이타입력!$M331=2,IF(직접데이타입력!$E331="3",직접데이타입력!$K331," ")," ")</f>
        <v xml:space="preserve"> </v>
      </c>
      <c r="E326" s="103" t="str">
        <f>IF(직접데이타입력!$M331=2,IF(직접데이타입력!$E331="4",직접데이타입력!$K331," ")," ")</f>
        <v xml:space="preserve"> </v>
      </c>
      <c r="F326" s="103" t="str">
        <f>IF(직접데이타입력!$M331=2,IF(직접데이타입력!$E331="5",직접데이타입력!$K331," ")," ")</f>
        <v xml:space="preserve"> </v>
      </c>
      <c r="G326" s="103" t="str">
        <f>IF(직접데이타입력!$M331=2,IF(직접데이타입력!$E331="6",직접데이타입력!$K331," ")," ")</f>
        <v xml:space="preserve"> </v>
      </c>
      <c r="H326" s="103" t="str">
        <f>IF(직접데이타입력!$M331=2,IF(직접데이타입력!$E331="7",직접데이타입력!$K331," ")," ")</f>
        <v xml:space="preserve"> </v>
      </c>
      <c r="I326" s="103" t="str">
        <f>IF(직접데이타입력!$M331=2,IF(직접데이타입력!$E331="8",직접데이타입력!$K331," ")," ")</f>
        <v xml:space="preserve"> </v>
      </c>
      <c r="J326" s="103" t="str">
        <f>IF(직접데이타입력!$M331=2,IF(직접데이타입력!$E331="9",직접데이타입력!$K331," ")," ")</f>
        <v xml:space="preserve"> </v>
      </c>
      <c r="K326" s="103" t="str">
        <f>IF(직접데이타입력!$M331=2,IF(직접데이타입력!$E331="10",직접데이타입력!$K331," ")," ")</f>
        <v xml:space="preserve"> </v>
      </c>
      <c r="L326" s="103" t="str">
        <f>IF(직접데이타입력!$M331=2,IF(직접데이타입력!$E331="11",직접데이타입력!$K331," ")," ")</f>
        <v xml:space="preserve"> </v>
      </c>
      <c r="M326" s="103" t="str">
        <f>IF(직접데이타입력!$M331=2,IF(직접데이타입력!$E331="12",직접데이타입력!$K331," ")," ")</f>
        <v xml:space="preserve"> </v>
      </c>
      <c r="N326" s="103" t="str">
        <f>IF(직접데이타입력!$M331=2,IF(직접데이타입력!$E331="13",직접데이타입력!$K331," ")," ")</f>
        <v xml:space="preserve"> </v>
      </c>
      <c r="O326" s="103" t="str">
        <f>IF(직접데이타입력!$M331=2,IF(직접데이타입력!$E331="14",직접데이타입력!$K331," ")," ")</f>
        <v xml:space="preserve"> </v>
      </c>
      <c r="P326" s="103" t="str">
        <f>IF(직접데이타입력!$M331=2,IF(직접데이타입력!$E331="15",직접데이타입력!$K331," ")," ")</f>
        <v xml:space="preserve"> </v>
      </c>
      <c r="Q326" s="103" t="str">
        <f>IF(직접데이타입력!$M331=2,IF(직접데이타입력!$E331="16",직접데이타입력!$K331," ")," ")</f>
        <v xml:space="preserve"> </v>
      </c>
      <c r="R326" s="103" t="str">
        <f>IF(직접데이타입력!$M331=2,IF(직접데이타입력!$E331="17",직접데이타입력!$K331," ")," ")</f>
        <v xml:space="preserve"> </v>
      </c>
      <c r="S326" s="103" t="str">
        <f>IF(직접데이타입력!$M331=2,IF(직접데이타입력!$E331="18",직접데이타입력!$K331," ")," ")</f>
        <v xml:space="preserve"> </v>
      </c>
      <c r="T326" s="103" t="str">
        <f>IF(직접데이타입력!$M331=2,IF(직접데이타입력!$E331="19",직접데이타입력!$K331," ")," ")</f>
        <v xml:space="preserve"> </v>
      </c>
    </row>
    <row r="327" spans="1:20" ht="11.25" customHeight="1">
      <c r="A327" s="103">
        <f t="shared" si="5"/>
        <v>326</v>
      </c>
      <c r="B327" s="103" t="str">
        <f>IF(직접데이타입력!$M332=2,IF(직접데이타입력!$E332="1",직접데이타입력!$K332," ")," ")</f>
        <v xml:space="preserve"> </v>
      </c>
      <c r="C327" s="103" t="str">
        <f>IF(직접데이타입력!$M332=2,IF(직접데이타입력!$E332="2",직접데이타입력!$K332," ")," ")</f>
        <v xml:space="preserve"> </v>
      </c>
      <c r="D327" s="103" t="str">
        <f>IF(직접데이타입력!$M332=2,IF(직접데이타입력!$E332="3",직접데이타입력!$K332," ")," ")</f>
        <v xml:space="preserve"> </v>
      </c>
      <c r="E327" s="103" t="str">
        <f>IF(직접데이타입력!$M332=2,IF(직접데이타입력!$E332="4",직접데이타입력!$K332," ")," ")</f>
        <v xml:space="preserve"> </v>
      </c>
      <c r="F327" s="103" t="str">
        <f>IF(직접데이타입력!$M332=2,IF(직접데이타입력!$E332="5",직접데이타입력!$K332," ")," ")</f>
        <v xml:space="preserve"> </v>
      </c>
      <c r="G327" s="103" t="str">
        <f>IF(직접데이타입력!$M332=2,IF(직접데이타입력!$E332="6",직접데이타입력!$K332," ")," ")</f>
        <v xml:space="preserve"> </v>
      </c>
      <c r="H327" s="103" t="str">
        <f>IF(직접데이타입력!$M332=2,IF(직접데이타입력!$E332="7",직접데이타입력!$K332," ")," ")</f>
        <v xml:space="preserve"> </v>
      </c>
      <c r="I327" s="103" t="str">
        <f>IF(직접데이타입력!$M332=2,IF(직접데이타입력!$E332="8",직접데이타입력!$K332," ")," ")</f>
        <v xml:space="preserve"> </v>
      </c>
      <c r="J327" s="103" t="str">
        <f>IF(직접데이타입력!$M332=2,IF(직접데이타입력!$E332="9",직접데이타입력!$K332," ")," ")</f>
        <v xml:space="preserve"> </v>
      </c>
      <c r="K327" s="103" t="str">
        <f>IF(직접데이타입력!$M332=2,IF(직접데이타입력!$E332="10",직접데이타입력!$K332," ")," ")</f>
        <v xml:space="preserve"> </v>
      </c>
      <c r="L327" s="103" t="str">
        <f>IF(직접데이타입력!$M332=2,IF(직접데이타입력!$E332="11",직접데이타입력!$K332," ")," ")</f>
        <v xml:space="preserve"> </v>
      </c>
      <c r="M327" s="103" t="str">
        <f>IF(직접데이타입력!$M332=2,IF(직접데이타입력!$E332="12",직접데이타입력!$K332," ")," ")</f>
        <v xml:space="preserve"> </v>
      </c>
      <c r="N327" s="103" t="str">
        <f>IF(직접데이타입력!$M332=2,IF(직접데이타입력!$E332="13",직접데이타입력!$K332," ")," ")</f>
        <v xml:space="preserve"> </v>
      </c>
      <c r="O327" s="103" t="str">
        <f>IF(직접데이타입력!$M332=2,IF(직접데이타입력!$E332="14",직접데이타입력!$K332," ")," ")</f>
        <v xml:space="preserve"> </v>
      </c>
      <c r="P327" s="103" t="str">
        <f>IF(직접데이타입력!$M332=2,IF(직접데이타입력!$E332="15",직접데이타입력!$K332," ")," ")</f>
        <v xml:space="preserve"> </v>
      </c>
      <c r="Q327" s="103" t="str">
        <f>IF(직접데이타입력!$M332=2,IF(직접데이타입력!$E332="16",직접데이타입력!$K332," ")," ")</f>
        <v xml:space="preserve"> </v>
      </c>
      <c r="R327" s="103" t="str">
        <f>IF(직접데이타입력!$M332=2,IF(직접데이타입력!$E332="17",직접데이타입력!$K332," ")," ")</f>
        <v xml:space="preserve"> </v>
      </c>
      <c r="S327" s="103" t="str">
        <f>IF(직접데이타입력!$M332=2,IF(직접데이타입력!$E332="18",직접데이타입력!$K332," ")," ")</f>
        <v xml:space="preserve"> </v>
      </c>
      <c r="T327" s="103" t="str">
        <f>IF(직접데이타입력!$M332=2,IF(직접데이타입력!$E332="19",직접데이타입력!$K332," ")," ")</f>
        <v xml:space="preserve"> </v>
      </c>
    </row>
    <row r="328" spans="1:20" ht="11.25" customHeight="1">
      <c r="A328" s="103">
        <f t="shared" si="5"/>
        <v>327</v>
      </c>
      <c r="B328" s="103" t="str">
        <f>IF(직접데이타입력!$M333=2,IF(직접데이타입력!$E333="1",직접데이타입력!$K333," ")," ")</f>
        <v xml:space="preserve"> </v>
      </c>
      <c r="C328" s="103" t="str">
        <f>IF(직접데이타입력!$M333=2,IF(직접데이타입력!$E333="2",직접데이타입력!$K333," ")," ")</f>
        <v xml:space="preserve"> </v>
      </c>
      <c r="D328" s="103" t="str">
        <f>IF(직접데이타입력!$M333=2,IF(직접데이타입력!$E333="3",직접데이타입력!$K333," ")," ")</f>
        <v xml:space="preserve"> </v>
      </c>
      <c r="E328" s="103" t="str">
        <f>IF(직접데이타입력!$M333=2,IF(직접데이타입력!$E333="4",직접데이타입력!$K333," ")," ")</f>
        <v xml:space="preserve"> </v>
      </c>
      <c r="F328" s="103" t="str">
        <f>IF(직접데이타입력!$M333=2,IF(직접데이타입력!$E333="5",직접데이타입력!$K333," ")," ")</f>
        <v xml:space="preserve"> </v>
      </c>
      <c r="G328" s="103" t="str">
        <f>IF(직접데이타입력!$M333=2,IF(직접데이타입력!$E333="6",직접데이타입력!$K333," ")," ")</f>
        <v xml:space="preserve"> </v>
      </c>
      <c r="H328" s="103" t="str">
        <f>IF(직접데이타입력!$M333=2,IF(직접데이타입력!$E333="7",직접데이타입력!$K333," ")," ")</f>
        <v xml:space="preserve"> </v>
      </c>
      <c r="I328" s="103" t="str">
        <f>IF(직접데이타입력!$M333=2,IF(직접데이타입력!$E333="8",직접데이타입력!$K333," ")," ")</f>
        <v xml:space="preserve"> </v>
      </c>
      <c r="J328" s="103" t="str">
        <f>IF(직접데이타입력!$M333=2,IF(직접데이타입력!$E333="9",직접데이타입력!$K333," ")," ")</f>
        <v xml:space="preserve"> </v>
      </c>
      <c r="K328" s="103" t="str">
        <f>IF(직접데이타입력!$M333=2,IF(직접데이타입력!$E333="10",직접데이타입력!$K333," ")," ")</f>
        <v xml:space="preserve"> </v>
      </c>
      <c r="L328" s="103" t="str">
        <f>IF(직접데이타입력!$M333=2,IF(직접데이타입력!$E333="11",직접데이타입력!$K333," ")," ")</f>
        <v xml:space="preserve"> </v>
      </c>
      <c r="M328" s="103" t="str">
        <f>IF(직접데이타입력!$M333=2,IF(직접데이타입력!$E333="12",직접데이타입력!$K333," ")," ")</f>
        <v xml:space="preserve"> </v>
      </c>
      <c r="N328" s="103" t="str">
        <f>IF(직접데이타입력!$M333=2,IF(직접데이타입력!$E333="13",직접데이타입력!$K333," ")," ")</f>
        <v xml:space="preserve"> </v>
      </c>
      <c r="O328" s="103" t="str">
        <f>IF(직접데이타입력!$M333=2,IF(직접데이타입력!$E333="14",직접데이타입력!$K333," ")," ")</f>
        <v xml:space="preserve"> </v>
      </c>
      <c r="P328" s="103" t="str">
        <f>IF(직접데이타입력!$M333=2,IF(직접데이타입력!$E333="15",직접데이타입력!$K333," ")," ")</f>
        <v xml:space="preserve"> </v>
      </c>
      <c r="Q328" s="103" t="str">
        <f>IF(직접데이타입력!$M333=2,IF(직접데이타입력!$E333="16",직접데이타입력!$K333," ")," ")</f>
        <v xml:space="preserve"> </v>
      </c>
      <c r="R328" s="103" t="str">
        <f>IF(직접데이타입력!$M333=2,IF(직접데이타입력!$E333="17",직접데이타입력!$K333," ")," ")</f>
        <v xml:space="preserve"> </v>
      </c>
      <c r="S328" s="103" t="str">
        <f>IF(직접데이타입력!$M333=2,IF(직접데이타입력!$E333="18",직접데이타입력!$K333," ")," ")</f>
        <v xml:space="preserve"> </v>
      </c>
      <c r="T328" s="103" t="str">
        <f>IF(직접데이타입력!$M333=2,IF(직접데이타입력!$E333="19",직접데이타입력!$K333," ")," ")</f>
        <v xml:space="preserve"> </v>
      </c>
    </row>
    <row r="329" spans="1:20" ht="11.25" customHeight="1">
      <c r="A329" s="103">
        <f t="shared" si="5"/>
        <v>328</v>
      </c>
      <c r="B329" s="103" t="str">
        <f>IF(직접데이타입력!$M334=2,IF(직접데이타입력!$E334="1",직접데이타입력!$K334," ")," ")</f>
        <v xml:space="preserve"> </v>
      </c>
      <c r="C329" s="103" t="str">
        <f>IF(직접데이타입력!$M334=2,IF(직접데이타입력!$E334="2",직접데이타입력!$K334," ")," ")</f>
        <v xml:space="preserve"> </v>
      </c>
      <c r="D329" s="103" t="str">
        <f>IF(직접데이타입력!$M334=2,IF(직접데이타입력!$E334="3",직접데이타입력!$K334," ")," ")</f>
        <v xml:space="preserve"> </v>
      </c>
      <c r="E329" s="103" t="str">
        <f>IF(직접데이타입력!$M334=2,IF(직접데이타입력!$E334="4",직접데이타입력!$K334," ")," ")</f>
        <v xml:space="preserve"> </v>
      </c>
      <c r="F329" s="103" t="str">
        <f>IF(직접데이타입력!$M334=2,IF(직접데이타입력!$E334="5",직접데이타입력!$K334," ")," ")</f>
        <v xml:space="preserve"> </v>
      </c>
      <c r="G329" s="103" t="str">
        <f>IF(직접데이타입력!$M334=2,IF(직접데이타입력!$E334="6",직접데이타입력!$K334," ")," ")</f>
        <v xml:space="preserve"> </v>
      </c>
      <c r="H329" s="103" t="str">
        <f>IF(직접데이타입력!$M334=2,IF(직접데이타입력!$E334="7",직접데이타입력!$K334," ")," ")</f>
        <v xml:space="preserve"> </v>
      </c>
      <c r="I329" s="103" t="str">
        <f>IF(직접데이타입력!$M334=2,IF(직접데이타입력!$E334="8",직접데이타입력!$K334," ")," ")</f>
        <v xml:space="preserve"> </v>
      </c>
      <c r="J329" s="103" t="str">
        <f>IF(직접데이타입력!$M334=2,IF(직접데이타입력!$E334="9",직접데이타입력!$K334," ")," ")</f>
        <v xml:space="preserve"> </v>
      </c>
      <c r="K329" s="103" t="str">
        <f>IF(직접데이타입력!$M334=2,IF(직접데이타입력!$E334="10",직접데이타입력!$K334," ")," ")</f>
        <v xml:space="preserve"> </v>
      </c>
      <c r="L329" s="103" t="str">
        <f>IF(직접데이타입력!$M334=2,IF(직접데이타입력!$E334="11",직접데이타입력!$K334," ")," ")</f>
        <v xml:space="preserve"> </v>
      </c>
      <c r="M329" s="103" t="str">
        <f>IF(직접데이타입력!$M334=2,IF(직접데이타입력!$E334="12",직접데이타입력!$K334," ")," ")</f>
        <v xml:space="preserve"> </v>
      </c>
      <c r="N329" s="103" t="str">
        <f>IF(직접데이타입력!$M334=2,IF(직접데이타입력!$E334="13",직접데이타입력!$K334," ")," ")</f>
        <v xml:space="preserve"> </v>
      </c>
      <c r="O329" s="103" t="str">
        <f>IF(직접데이타입력!$M334=2,IF(직접데이타입력!$E334="14",직접데이타입력!$K334," ")," ")</f>
        <v xml:space="preserve"> </v>
      </c>
      <c r="P329" s="103" t="str">
        <f>IF(직접데이타입력!$M334=2,IF(직접데이타입력!$E334="15",직접데이타입력!$K334," ")," ")</f>
        <v xml:space="preserve"> </v>
      </c>
      <c r="Q329" s="103" t="str">
        <f>IF(직접데이타입력!$M334=2,IF(직접데이타입력!$E334="16",직접데이타입력!$K334," ")," ")</f>
        <v xml:space="preserve"> </v>
      </c>
      <c r="R329" s="103" t="str">
        <f>IF(직접데이타입력!$M334=2,IF(직접데이타입력!$E334="17",직접데이타입력!$K334," ")," ")</f>
        <v xml:space="preserve"> </v>
      </c>
      <c r="S329" s="103" t="str">
        <f>IF(직접데이타입력!$M334=2,IF(직접데이타입력!$E334="18",직접데이타입력!$K334," ")," ")</f>
        <v xml:space="preserve"> </v>
      </c>
      <c r="T329" s="103" t="str">
        <f>IF(직접데이타입력!$M334=2,IF(직접데이타입력!$E334="19",직접데이타입력!$K334," ")," ")</f>
        <v xml:space="preserve"> </v>
      </c>
    </row>
    <row r="330" spans="1:20" ht="11.25" customHeight="1">
      <c r="A330" s="103">
        <f t="shared" si="5"/>
        <v>329</v>
      </c>
      <c r="B330" s="103" t="str">
        <f>IF(직접데이타입력!$M335=2,IF(직접데이타입력!$E335="1",직접데이타입력!$K335," ")," ")</f>
        <v xml:space="preserve"> </v>
      </c>
      <c r="C330" s="103" t="str">
        <f>IF(직접데이타입력!$M335=2,IF(직접데이타입력!$E335="2",직접데이타입력!$K335," ")," ")</f>
        <v xml:space="preserve"> </v>
      </c>
      <c r="D330" s="103" t="str">
        <f>IF(직접데이타입력!$M335=2,IF(직접데이타입력!$E335="3",직접데이타입력!$K335," ")," ")</f>
        <v xml:space="preserve"> </v>
      </c>
      <c r="E330" s="103" t="str">
        <f>IF(직접데이타입력!$M335=2,IF(직접데이타입력!$E335="4",직접데이타입력!$K335," ")," ")</f>
        <v xml:space="preserve"> </v>
      </c>
      <c r="F330" s="103" t="str">
        <f>IF(직접데이타입력!$M335=2,IF(직접데이타입력!$E335="5",직접데이타입력!$K335," ")," ")</f>
        <v xml:space="preserve"> </v>
      </c>
      <c r="G330" s="103" t="str">
        <f>IF(직접데이타입력!$M335=2,IF(직접데이타입력!$E335="6",직접데이타입력!$K335," ")," ")</f>
        <v xml:space="preserve"> </v>
      </c>
      <c r="H330" s="103" t="str">
        <f>IF(직접데이타입력!$M335=2,IF(직접데이타입력!$E335="7",직접데이타입력!$K335," ")," ")</f>
        <v xml:space="preserve"> </v>
      </c>
      <c r="I330" s="103" t="str">
        <f>IF(직접데이타입력!$M335=2,IF(직접데이타입력!$E335="8",직접데이타입력!$K335," ")," ")</f>
        <v xml:space="preserve"> </v>
      </c>
      <c r="J330" s="103" t="str">
        <f>IF(직접데이타입력!$M335=2,IF(직접데이타입력!$E335="9",직접데이타입력!$K335," ")," ")</f>
        <v xml:space="preserve"> </v>
      </c>
      <c r="K330" s="103" t="str">
        <f>IF(직접데이타입력!$M335=2,IF(직접데이타입력!$E335="10",직접데이타입력!$K335," ")," ")</f>
        <v xml:space="preserve"> </v>
      </c>
      <c r="L330" s="103" t="str">
        <f>IF(직접데이타입력!$M335=2,IF(직접데이타입력!$E335="11",직접데이타입력!$K335," ")," ")</f>
        <v xml:space="preserve"> </v>
      </c>
      <c r="M330" s="103" t="str">
        <f>IF(직접데이타입력!$M335=2,IF(직접데이타입력!$E335="12",직접데이타입력!$K335," ")," ")</f>
        <v xml:space="preserve"> </v>
      </c>
      <c r="N330" s="103" t="str">
        <f>IF(직접데이타입력!$M335=2,IF(직접데이타입력!$E335="13",직접데이타입력!$K335," ")," ")</f>
        <v xml:space="preserve"> </v>
      </c>
      <c r="O330" s="103" t="str">
        <f>IF(직접데이타입력!$M335=2,IF(직접데이타입력!$E335="14",직접데이타입력!$K335," ")," ")</f>
        <v xml:space="preserve"> </v>
      </c>
      <c r="P330" s="103" t="str">
        <f>IF(직접데이타입력!$M335=2,IF(직접데이타입력!$E335="15",직접데이타입력!$K335," ")," ")</f>
        <v xml:space="preserve"> </v>
      </c>
      <c r="Q330" s="103" t="str">
        <f>IF(직접데이타입력!$M335=2,IF(직접데이타입력!$E335="16",직접데이타입력!$K335," ")," ")</f>
        <v xml:space="preserve"> </v>
      </c>
      <c r="R330" s="103" t="str">
        <f>IF(직접데이타입력!$M335=2,IF(직접데이타입력!$E335="17",직접데이타입력!$K335," ")," ")</f>
        <v xml:space="preserve"> </v>
      </c>
      <c r="S330" s="103" t="str">
        <f>IF(직접데이타입력!$M335=2,IF(직접데이타입력!$E335="18",직접데이타입력!$K335," ")," ")</f>
        <v xml:space="preserve"> </v>
      </c>
      <c r="T330" s="103" t="str">
        <f>IF(직접데이타입력!$M335=2,IF(직접데이타입력!$E335="19",직접데이타입력!$K335," ")," ")</f>
        <v xml:space="preserve"> </v>
      </c>
    </row>
    <row r="331" spans="1:20" ht="11.25" customHeight="1">
      <c r="A331" s="103">
        <f t="shared" si="5"/>
        <v>330</v>
      </c>
      <c r="B331" s="103" t="str">
        <f>IF(직접데이타입력!$M336=2,IF(직접데이타입력!$E336="1",직접데이타입력!$K336," ")," ")</f>
        <v xml:space="preserve"> </v>
      </c>
      <c r="C331" s="103" t="str">
        <f>IF(직접데이타입력!$M336=2,IF(직접데이타입력!$E336="2",직접데이타입력!$K336," ")," ")</f>
        <v xml:space="preserve"> </v>
      </c>
      <c r="D331" s="103" t="str">
        <f>IF(직접데이타입력!$M336=2,IF(직접데이타입력!$E336="3",직접데이타입력!$K336," ")," ")</f>
        <v xml:space="preserve"> </v>
      </c>
      <c r="E331" s="103" t="str">
        <f>IF(직접데이타입력!$M336=2,IF(직접데이타입력!$E336="4",직접데이타입력!$K336," ")," ")</f>
        <v xml:space="preserve"> </v>
      </c>
      <c r="F331" s="103" t="str">
        <f>IF(직접데이타입력!$M336=2,IF(직접데이타입력!$E336="5",직접데이타입력!$K336," ")," ")</f>
        <v xml:space="preserve"> </v>
      </c>
      <c r="G331" s="103" t="str">
        <f>IF(직접데이타입력!$M336=2,IF(직접데이타입력!$E336="6",직접데이타입력!$K336," ")," ")</f>
        <v xml:space="preserve"> </v>
      </c>
      <c r="H331" s="103" t="str">
        <f>IF(직접데이타입력!$M336=2,IF(직접데이타입력!$E336="7",직접데이타입력!$K336," ")," ")</f>
        <v xml:space="preserve"> </v>
      </c>
      <c r="I331" s="103" t="str">
        <f>IF(직접데이타입력!$M336=2,IF(직접데이타입력!$E336="8",직접데이타입력!$K336," ")," ")</f>
        <v xml:space="preserve"> </v>
      </c>
      <c r="J331" s="103" t="str">
        <f>IF(직접데이타입력!$M336=2,IF(직접데이타입력!$E336="9",직접데이타입력!$K336," ")," ")</f>
        <v xml:space="preserve"> </v>
      </c>
      <c r="K331" s="103" t="str">
        <f>IF(직접데이타입력!$M336=2,IF(직접데이타입력!$E336="10",직접데이타입력!$K336," ")," ")</f>
        <v xml:space="preserve"> </v>
      </c>
      <c r="L331" s="103" t="str">
        <f>IF(직접데이타입력!$M336=2,IF(직접데이타입력!$E336="11",직접데이타입력!$K336," ")," ")</f>
        <v xml:space="preserve"> </v>
      </c>
      <c r="M331" s="103" t="str">
        <f>IF(직접데이타입력!$M336=2,IF(직접데이타입력!$E336="12",직접데이타입력!$K336," ")," ")</f>
        <v xml:space="preserve"> </v>
      </c>
      <c r="N331" s="103" t="str">
        <f>IF(직접데이타입력!$M336=2,IF(직접데이타입력!$E336="13",직접데이타입력!$K336," ")," ")</f>
        <v xml:space="preserve"> </v>
      </c>
      <c r="O331" s="103" t="str">
        <f>IF(직접데이타입력!$M336=2,IF(직접데이타입력!$E336="14",직접데이타입력!$K336," ")," ")</f>
        <v xml:space="preserve"> </v>
      </c>
      <c r="P331" s="103" t="str">
        <f>IF(직접데이타입력!$M336=2,IF(직접데이타입력!$E336="15",직접데이타입력!$K336," ")," ")</f>
        <v xml:space="preserve"> </v>
      </c>
      <c r="Q331" s="103" t="str">
        <f>IF(직접데이타입력!$M336=2,IF(직접데이타입력!$E336="16",직접데이타입력!$K336," ")," ")</f>
        <v xml:space="preserve"> </v>
      </c>
      <c r="R331" s="103" t="str">
        <f>IF(직접데이타입력!$M336=2,IF(직접데이타입력!$E336="17",직접데이타입력!$K336," ")," ")</f>
        <v xml:space="preserve"> </v>
      </c>
      <c r="S331" s="103" t="str">
        <f>IF(직접데이타입력!$M336=2,IF(직접데이타입력!$E336="18",직접데이타입력!$K336," ")," ")</f>
        <v xml:space="preserve"> </v>
      </c>
      <c r="T331" s="103" t="str">
        <f>IF(직접데이타입력!$M336=2,IF(직접데이타입력!$E336="19",직접데이타입력!$K336," ")," ")</f>
        <v xml:space="preserve"> </v>
      </c>
    </row>
    <row r="332" spans="1:20" ht="11.25" customHeight="1">
      <c r="A332" s="103">
        <f t="shared" si="5"/>
        <v>331</v>
      </c>
      <c r="B332" s="103" t="str">
        <f>IF(직접데이타입력!$M337=2,IF(직접데이타입력!$E337="1",직접데이타입력!$K337," ")," ")</f>
        <v xml:space="preserve"> </v>
      </c>
      <c r="C332" s="103" t="str">
        <f>IF(직접데이타입력!$M337=2,IF(직접데이타입력!$E337="2",직접데이타입력!$K337," ")," ")</f>
        <v xml:space="preserve"> </v>
      </c>
      <c r="D332" s="103" t="str">
        <f>IF(직접데이타입력!$M337=2,IF(직접데이타입력!$E337="3",직접데이타입력!$K337," ")," ")</f>
        <v xml:space="preserve"> </v>
      </c>
      <c r="E332" s="103" t="str">
        <f>IF(직접데이타입력!$M337=2,IF(직접데이타입력!$E337="4",직접데이타입력!$K337," ")," ")</f>
        <v xml:space="preserve"> </v>
      </c>
      <c r="F332" s="103" t="str">
        <f>IF(직접데이타입력!$M337=2,IF(직접데이타입력!$E337="5",직접데이타입력!$K337," ")," ")</f>
        <v xml:space="preserve"> </v>
      </c>
      <c r="G332" s="103" t="str">
        <f>IF(직접데이타입력!$M337=2,IF(직접데이타입력!$E337="6",직접데이타입력!$K337," ")," ")</f>
        <v xml:space="preserve"> </v>
      </c>
      <c r="H332" s="103" t="str">
        <f>IF(직접데이타입력!$M337=2,IF(직접데이타입력!$E337="7",직접데이타입력!$K337," ")," ")</f>
        <v xml:space="preserve"> </v>
      </c>
      <c r="I332" s="103" t="str">
        <f>IF(직접데이타입력!$M337=2,IF(직접데이타입력!$E337="8",직접데이타입력!$K337," ")," ")</f>
        <v xml:space="preserve"> </v>
      </c>
      <c r="J332" s="103" t="str">
        <f>IF(직접데이타입력!$M337=2,IF(직접데이타입력!$E337="9",직접데이타입력!$K337," ")," ")</f>
        <v xml:space="preserve"> </v>
      </c>
      <c r="K332" s="103" t="str">
        <f>IF(직접데이타입력!$M337=2,IF(직접데이타입력!$E337="10",직접데이타입력!$K337," ")," ")</f>
        <v xml:space="preserve"> </v>
      </c>
      <c r="L332" s="103" t="str">
        <f>IF(직접데이타입력!$M337=2,IF(직접데이타입력!$E337="11",직접데이타입력!$K337," ")," ")</f>
        <v xml:space="preserve"> </v>
      </c>
      <c r="M332" s="103" t="str">
        <f>IF(직접데이타입력!$M337=2,IF(직접데이타입력!$E337="12",직접데이타입력!$K337," ")," ")</f>
        <v xml:space="preserve"> </v>
      </c>
      <c r="N332" s="103" t="str">
        <f>IF(직접데이타입력!$M337=2,IF(직접데이타입력!$E337="13",직접데이타입력!$K337," ")," ")</f>
        <v xml:space="preserve"> </v>
      </c>
      <c r="O332" s="103" t="str">
        <f>IF(직접데이타입력!$M337=2,IF(직접데이타입력!$E337="14",직접데이타입력!$K337," ")," ")</f>
        <v xml:space="preserve"> </v>
      </c>
      <c r="P332" s="103" t="str">
        <f>IF(직접데이타입력!$M337=2,IF(직접데이타입력!$E337="15",직접데이타입력!$K337," ")," ")</f>
        <v xml:space="preserve"> </v>
      </c>
      <c r="Q332" s="103" t="str">
        <f>IF(직접데이타입력!$M337=2,IF(직접데이타입력!$E337="16",직접데이타입력!$K337," ")," ")</f>
        <v xml:space="preserve"> </v>
      </c>
      <c r="R332" s="103" t="str">
        <f>IF(직접데이타입력!$M337=2,IF(직접데이타입력!$E337="17",직접데이타입력!$K337," ")," ")</f>
        <v xml:space="preserve"> </v>
      </c>
      <c r="S332" s="103" t="str">
        <f>IF(직접데이타입력!$M337=2,IF(직접데이타입력!$E337="18",직접데이타입력!$K337," ")," ")</f>
        <v xml:space="preserve"> </v>
      </c>
      <c r="T332" s="103" t="str">
        <f>IF(직접데이타입력!$M337=2,IF(직접데이타입력!$E337="19",직접데이타입력!$K337," ")," ")</f>
        <v xml:space="preserve"> </v>
      </c>
    </row>
    <row r="333" spans="1:20" ht="11.25" customHeight="1">
      <c r="A333" s="103">
        <f t="shared" si="5"/>
        <v>332</v>
      </c>
      <c r="B333" s="103" t="str">
        <f>IF(직접데이타입력!$M338=2,IF(직접데이타입력!$E338="1",직접데이타입력!$K338," ")," ")</f>
        <v xml:space="preserve"> </v>
      </c>
      <c r="C333" s="103" t="str">
        <f>IF(직접데이타입력!$M338=2,IF(직접데이타입력!$E338="2",직접데이타입력!$K338," ")," ")</f>
        <v xml:space="preserve"> </v>
      </c>
      <c r="D333" s="103" t="str">
        <f>IF(직접데이타입력!$M338=2,IF(직접데이타입력!$E338="3",직접데이타입력!$K338," ")," ")</f>
        <v xml:space="preserve"> </v>
      </c>
      <c r="E333" s="103" t="str">
        <f>IF(직접데이타입력!$M338=2,IF(직접데이타입력!$E338="4",직접데이타입력!$K338," ")," ")</f>
        <v xml:space="preserve"> </v>
      </c>
      <c r="F333" s="103" t="str">
        <f>IF(직접데이타입력!$M338=2,IF(직접데이타입력!$E338="5",직접데이타입력!$K338," ")," ")</f>
        <v xml:space="preserve"> </v>
      </c>
      <c r="G333" s="103" t="str">
        <f>IF(직접데이타입력!$M338=2,IF(직접데이타입력!$E338="6",직접데이타입력!$K338," ")," ")</f>
        <v xml:space="preserve"> </v>
      </c>
      <c r="H333" s="103" t="str">
        <f>IF(직접데이타입력!$M338=2,IF(직접데이타입력!$E338="7",직접데이타입력!$K338," ")," ")</f>
        <v xml:space="preserve"> </v>
      </c>
      <c r="I333" s="103" t="str">
        <f>IF(직접데이타입력!$M338=2,IF(직접데이타입력!$E338="8",직접데이타입력!$K338," ")," ")</f>
        <v xml:space="preserve"> </v>
      </c>
      <c r="J333" s="103" t="str">
        <f>IF(직접데이타입력!$M338=2,IF(직접데이타입력!$E338="9",직접데이타입력!$K338," ")," ")</f>
        <v xml:space="preserve"> </v>
      </c>
      <c r="K333" s="103" t="str">
        <f>IF(직접데이타입력!$M338=2,IF(직접데이타입력!$E338="10",직접데이타입력!$K338," ")," ")</f>
        <v xml:space="preserve"> </v>
      </c>
      <c r="L333" s="103" t="str">
        <f>IF(직접데이타입력!$M338=2,IF(직접데이타입력!$E338="11",직접데이타입력!$K338," ")," ")</f>
        <v xml:space="preserve"> </v>
      </c>
      <c r="M333" s="103" t="str">
        <f>IF(직접데이타입력!$M338=2,IF(직접데이타입력!$E338="12",직접데이타입력!$K338," ")," ")</f>
        <v xml:space="preserve"> </v>
      </c>
      <c r="N333" s="103" t="str">
        <f>IF(직접데이타입력!$M338=2,IF(직접데이타입력!$E338="13",직접데이타입력!$K338," ")," ")</f>
        <v xml:space="preserve"> </v>
      </c>
      <c r="O333" s="103" t="str">
        <f>IF(직접데이타입력!$M338=2,IF(직접데이타입력!$E338="14",직접데이타입력!$K338," ")," ")</f>
        <v xml:space="preserve"> </v>
      </c>
      <c r="P333" s="103" t="str">
        <f>IF(직접데이타입력!$M338=2,IF(직접데이타입력!$E338="15",직접데이타입력!$K338," ")," ")</f>
        <v xml:space="preserve"> </v>
      </c>
      <c r="Q333" s="103" t="str">
        <f>IF(직접데이타입력!$M338=2,IF(직접데이타입력!$E338="16",직접데이타입력!$K338," ")," ")</f>
        <v xml:space="preserve"> </v>
      </c>
      <c r="R333" s="103" t="str">
        <f>IF(직접데이타입력!$M338=2,IF(직접데이타입력!$E338="17",직접데이타입력!$K338," ")," ")</f>
        <v xml:space="preserve"> </v>
      </c>
      <c r="S333" s="103" t="str">
        <f>IF(직접데이타입력!$M338=2,IF(직접데이타입력!$E338="18",직접데이타입력!$K338," ")," ")</f>
        <v xml:space="preserve"> </v>
      </c>
      <c r="T333" s="103" t="str">
        <f>IF(직접데이타입력!$M338=2,IF(직접데이타입력!$E338="19",직접데이타입력!$K338," ")," ")</f>
        <v xml:space="preserve"> </v>
      </c>
    </row>
    <row r="334" spans="1:20" ht="11.25" customHeight="1">
      <c r="A334" s="103">
        <f t="shared" si="5"/>
        <v>333</v>
      </c>
      <c r="B334" s="103" t="str">
        <f>IF(직접데이타입력!$M339=2,IF(직접데이타입력!$E339="1",직접데이타입력!$K339," ")," ")</f>
        <v xml:space="preserve"> </v>
      </c>
      <c r="C334" s="103" t="str">
        <f>IF(직접데이타입력!$M339=2,IF(직접데이타입력!$E339="2",직접데이타입력!$K339," ")," ")</f>
        <v xml:space="preserve"> </v>
      </c>
      <c r="D334" s="103" t="str">
        <f>IF(직접데이타입력!$M339=2,IF(직접데이타입력!$E339="3",직접데이타입력!$K339," ")," ")</f>
        <v xml:space="preserve"> </v>
      </c>
      <c r="E334" s="103" t="str">
        <f>IF(직접데이타입력!$M339=2,IF(직접데이타입력!$E339="4",직접데이타입력!$K339," ")," ")</f>
        <v xml:space="preserve"> </v>
      </c>
      <c r="F334" s="103" t="str">
        <f>IF(직접데이타입력!$M339=2,IF(직접데이타입력!$E339="5",직접데이타입력!$K339," ")," ")</f>
        <v xml:space="preserve"> </v>
      </c>
      <c r="G334" s="103" t="str">
        <f>IF(직접데이타입력!$M339=2,IF(직접데이타입력!$E339="6",직접데이타입력!$K339," ")," ")</f>
        <v xml:space="preserve"> </v>
      </c>
      <c r="H334" s="103" t="str">
        <f>IF(직접데이타입력!$M339=2,IF(직접데이타입력!$E339="7",직접데이타입력!$K339," ")," ")</f>
        <v xml:space="preserve"> </v>
      </c>
      <c r="I334" s="103" t="str">
        <f>IF(직접데이타입력!$M339=2,IF(직접데이타입력!$E339="8",직접데이타입력!$K339," ")," ")</f>
        <v xml:space="preserve"> </v>
      </c>
      <c r="J334" s="103" t="str">
        <f>IF(직접데이타입력!$M339=2,IF(직접데이타입력!$E339="9",직접데이타입력!$K339," ")," ")</f>
        <v xml:space="preserve"> </v>
      </c>
      <c r="K334" s="103" t="str">
        <f>IF(직접데이타입력!$M339=2,IF(직접데이타입력!$E339="10",직접데이타입력!$K339," ")," ")</f>
        <v xml:space="preserve"> </v>
      </c>
      <c r="L334" s="103" t="str">
        <f>IF(직접데이타입력!$M339=2,IF(직접데이타입력!$E339="11",직접데이타입력!$K339," ")," ")</f>
        <v xml:space="preserve"> </v>
      </c>
      <c r="M334" s="103" t="str">
        <f>IF(직접데이타입력!$M339=2,IF(직접데이타입력!$E339="12",직접데이타입력!$K339," ")," ")</f>
        <v xml:space="preserve"> </v>
      </c>
      <c r="N334" s="103" t="str">
        <f>IF(직접데이타입력!$M339=2,IF(직접데이타입력!$E339="13",직접데이타입력!$K339," ")," ")</f>
        <v xml:space="preserve"> </v>
      </c>
      <c r="O334" s="103" t="str">
        <f>IF(직접데이타입력!$M339=2,IF(직접데이타입력!$E339="14",직접데이타입력!$K339," ")," ")</f>
        <v xml:space="preserve"> </v>
      </c>
      <c r="P334" s="103" t="str">
        <f>IF(직접데이타입력!$M339=2,IF(직접데이타입력!$E339="15",직접데이타입력!$K339," ")," ")</f>
        <v xml:space="preserve"> </v>
      </c>
      <c r="Q334" s="103" t="str">
        <f>IF(직접데이타입력!$M339=2,IF(직접데이타입력!$E339="16",직접데이타입력!$K339," ")," ")</f>
        <v xml:space="preserve"> </v>
      </c>
      <c r="R334" s="103" t="str">
        <f>IF(직접데이타입력!$M339=2,IF(직접데이타입력!$E339="17",직접데이타입력!$K339," ")," ")</f>
        <v xml:space="preserve"> </v>
      </c>
      <c r="S334" s="103" t="str">
        <f>IF(직접데이타입력!$M339=2,IF(직접데이타입력!$E339="18",직접데이타입력!$K339," ")," ")</f>
        <v xml:space="preserve"> </v>
      </c>
      <c r="T334" s="103" t="str">
        <f>IF(직접데이타입력!$M339=2,IF(직접데이타입력!$E339="19",직접데이타입력!$K339," ")," ")</f>
        <v xml:space="preserve"> </v>
      </c>
    </row>
    <row r="335" spans="1:20" ht="11.25" customHeight="1">
      <c r="A335" s="103">
        <f t="shared" si="5"/>
        <v>334</v>
      </c>
      <c r="B335" s="103" t="str">
        <f>IF(직접데이타입력!$M340=2,IF(직접데이타입력!$E340="1",직접데이타입력!$K340," ")," ")</f>
        <v xml:space="preserve"> </v>
      </c>
      <c r="C335" s="103" t="str">
        <f>IF(직접데이타입력!$M340=2,IF(직접데이타입력!$E340="2",직접데이타입력!$K340," ")," ")</f>
        <v xml:space="preserve"> </v>
      </c>
      <c r="D335" s="103" t="str">
        <f>IF(직접데이타입력!$M340=2,IF(직접데이타입력!$E340="3",직접데이타입력!$K340," ")," ")</f>
        <v xml:space="preserve"> </v>
      </c>
      <c r="E335" s="103" t="str">
        <f>IF(직접데이타입력!$M340=2,IF(직접데이타입력!$E340="4",직접데이타입력!$K340," ")," ")</f>
        <v xml:space="preserve"> </v>
      </c>
      <c r="F335" s="103" t="str">
        <f>IF(직접데이타입력!$M340=2,IF(직접데이타입력!$E340="5",직접데이타입력!$K340," ")," ")</f>
        <v xml:space="preserve"> </v>
      </c>
      <c r="G335" s="103" t="str">
        <f>IF(직접데이타입력!$M340=2,IF(직접데이타입력!$E340="6",직접데이타입력!$K340," ")," ")</f>
        <v xml:space="preserve"> </v>
      </c>
      <c r="H335" s="103" t="str">
        <f>IF(직접데이타입력!$M340=2,IF(직접데이타입력!$E340="7",직접데이타입력!$K340," ")," ")</f>
        <v xml:space="preserve"> </v>
      </c>
      <c r="I335" s="103" t="str">
        <f>IF(직접데이타입력!$M340=2,IF(직접데이타입력!$E340="8",직접데이타입력!$K340," ")," ")</f>
        <v xml:space="preserve"> </v>
      </c>
      <c r="J335" s="103" t="str">
        <f>IF(직접데이타입력!$M340=2,IF(직접데이타입력!$E340="9",직접데이타입력!$K340," ")," ")</f>
        <v xml:space="preserve"> </v>
      </c>
      <c r="K335" s="103" t="str">
        <f>IF(직접데이타입력!$M340=2,IF(직접데이타입력!$E340="10",직접데이타입력!$K340," ")," ")</f>
        <v xml:space="preserve"> </v>
      </c>
      <c r="L335" s="103" t="str">
        <f>IF(직접데이타입력!$M340=2,IF(직접데이타입력!$E340="11",직접데이타입력!$K340," ")," ")</f>
        <v xml:space="preserve"> </v>
      </c>
      <c r="M335" s="103" t="str">
        <f>IF(직접데이타입력!$M340=2,IF(직접데이타입력!$E340="12",직접데이타입력!$K340," ")," ")</f>
        <v xml:space="preserve"> </v>
      </c>
      <c r="N335" s="103" t="str">
        <f>IF(직접데이타입력!$M340=2,IF(직접데이타입력!$E340="13",직접데이타입력!$K340," ")," ")</f>
        <v xml:space="preserve"> </v>
      </c>
      <c r="O335" s="103" t="str">
        <f>IF(직접데이타입력!$M340=2,IF(직접데이타입력!$E340="14",직접데이타입력!$K340," ")," ")</f>
        <v xml:space="preserve"> </v>
      </c>
      <c r="P335" s="103" t="str">
        <f>IF(직접데이타입력!$M340=2,IF(직접데이타입력!$E340="15",직접데이타입력!$K340," ")," ")</f>
        <v xml:space="preserve"> </v>
      </c>
      <c r="Q335" s="103" t="str">
        <f>IF(직접데이타입력!$M340=2,IF(직접데이타입력!$E340="16",직접데이타입력!$K340," ")," ")</f>
        <v xml:space="preserve"> </v>
      </c>
      <c r="R335" s="103" t="str">
        <f>IF(직접데이타입력!$M340=2,IF(직접데이타입력!$E340="17",직접데이타입력!$K340," ")," ")</f>
        <v xml:space="preserve"> </v>
      </c>
      <c r="S335" s="103" t="str">
        <f>IF(직접데이타입력!$M340=2,IF(직접데이타입력!$E340="18",직접데이타입력!$K340," ")," ")</f>
        <v xml:space="preserve"> </v>
      </c>
      <c r="T335" s="103" t="str">
        <f>IF(직접데이타입력!$M340=2,IF(직접데이타입력!$E340="19",직접데이타입력!$K340," ")," ")</f>
        <v xml:space="preserve"> </v>
      </c>
    </row>
    <row r="336" spans="1:20" ht="11.25" customHeight="1">
      <c r="A336" s="103">
        <f t="shared" si="5"/>
        <v>335</v>
      </c>
      <c r="B336" s="103" t="str">
        <f>IF(직접데이타입력!$M341=2,IF(직접데이타입력!$E341="1",직접데이타입력!$K341," ")," ")</f>
        <v xml:space="preserve"> </v>
      </c>
      <c r="C336" s="103" t="str">
        <f>IF(직접데이타입력!$M341=2,IF(직접데이타입력!$E341="2",직접데이타입력!$K341," ")," ")</f>
        <v xml:space="preserve"> </v>
      </c>
      <c r="D336" s="103" t="str">
        <f>IF(직접데이타입력!$M341=2,IF(직접데이타입력!$E341="3",직접데이타입력!$K341," ")," ")</f>
        <v xml:space="preserve"> </v>
      </c>
      <c r="E336" s="103" t="str">
        <f>IF(직접데이타입력!$M341=2,IF(직접데이타입력!$E341="4",직접데이타입력!$K341," ")," ")</f>
        <v xml:space="preserve"> </v>
      </c>
      <c r="F336" s="103" t="str">
        <f>IF(직접데이타입력!$M341=2,IF(직접데이타입력!$E341="5",직접데이타입력!$K341," ")," ")</f>
        <v xml:space="preserve"> </v>
      </c>
      <c r="G336" s="103" t="str">
        <f>IF(직접데이타입력!$M341=2,IF(직접데이타입력!$E341="6",직접데이타입력!$K341," ")," ")</f>
        <v xml:space="preserve"> </v>
      </c>
      <c r="H336" s="103" t="str">
        <f>IF(직접데이타입력!$M341=2,IF(직접데이타입력!$E341="7",직접데이타입력!$K341," ")," ")</f>
        <v xml:space="preserve"> </v>
      </c>
      <c r="I336" s="103" t="str">
        <f>IF(직접데이타입력!$M341=2,IF(직접데이타입력!$E341="8",직접데이타입력!$K341," ")," ")</f>
        <v xml:space="preserve"> </v>
      </c>
      <c r="J336" s="103" t="str">
        <f>IF(직접데이타입력!$M341=2,IF(직접데이타입력!$E341="9",직접데이타입력!$K341," ")," ")</f>
        <v xml:space="preserve"> </v>
      </c>
      <c r="K336" s="103" t="str">
        <f>IF(직접데이타입력!$M341=2,IF(직접데이타입력!$E341="10",직접데이타입력!$K341," ")," ")</f>
        <v xml:space="preserve"> </v>
      </c>
      <c r="L336" s="103" t="str">
        <f>IF(직접데이타입력!$M341=2,IF(직접데이타입력!$E341="11",직접데이타입력!$K341," ")," ")</f>
        <v xml:space="preserve"> </v>
      </c>
      <c r="M336" s="103" t="str">
        <f>IF(직접데이타입력!$M341=2,IF(직접데이타입력!$E341="12",직접데이타입력!$K341," ")," ")</f>
        <v xml:space="preserve"> </v>
      </c>
      <c r="N336" s="103" t="str">
        <f>IF(직접데이타입력!$M341=2,IF(직접데이타입력!$E341="13",직접데이타입력!$K341," ")," ")</f>
        <v xml:space="preserve"> </v>
      </c>
      <c r="O336" s="103" t="str">
        <f>IF(직접데이타입력!$M341=2,IF(직접데이타입력!$E341="14",직접데이타입력!$K341," ")," ")</f>
        <v xml:space="preserve"> </v>
      </c>
      <c r="P336" s="103" t="str">
        <f>IF(직접데이타입력!$M341=2,IF(직접데이타입력!$E341="15",직접데이타입력!$K341," ")," ")</f>
        <v xml:space="preserve"> </v>
      </c>
      <c r="Q336" s="103" t="str">
        <f>IF(직접데이타입력!$M341=2,IF(직접데이타입력!$E341="16",직접데이타입력!$K341," ")," ")</f>
        <v xml:space="preserve"> </v>
      </c>
      <c r="R336" s="103" t="str">
        <f>IF(직접데이타입력!$M341=2,IF(직접데이타입력!$E341="17",직접데이타입력!$K341," ")," ")</f>
        <v xml:space="preserve"> </v>
      </c>
      <c r="S336" s="103" t="str">
        <f>IF(직접데이타입력!$M341=2,IF(직접데이타입력!$E341="18",직접데이타입력!$K341," ")," ")</f>
        <v xml:space="preserve"> </v>
      </c>
      <c r="T336" s="103" t="str">
        <f>IF(직접데이타입력!$M341=2,IF(직접데이타입력!$E341="19",직접데이타입력!$K341," ")," ")</f>
        <v xml:space="preserve"> </v>
      </c>
    </row>
    <row r="337" spans="1:20" ht="11.25" customHeight="1">
      <c r="A337" s="103">
        <f t="shared" si="5"/>
        <v>336</v>
      </c>
      <c r="B337" s="103" t="str">
        <f>IF(직접데이타입력!$M342=2,IF(직접데이타입력!$E342="1",직접데이타입력!$K342," ")," ")</f>
        <v xml:space="preserve"> </v>
      </c>
      <c r="C337" s="103" t="str">
        <f>IF(직접데이타입력!$M342=2,IF(직접데이타입력!$E342="2",직접데이타입력!$K342," ")," ")</f>
        <v xml:space="preserve"> </v>
      </c>
      <c r="D337" s="103" t="str">
        <f>IF(직접데이타입력!$M342=2,IF(직접데이타입력!$E342="3",직접데이타입력!$K342," ")," ")</f>
        <v xml:space="preserve"> </v>
      </c>
      <c r="E337" s="103" t="str">
        <f>IF(직접데이타입력!$M342=2,IF(직접데이타입력!$E342="4",직접데이타입력!$K342," ")," ")</f>
        <v xml:space="preserve"> </v>
      </c>
      <c r="F337" s="103" t="str">
        <f>IF(직접데이타입력!$M342=2,IF(직접데이타입력!$E342="5",직접데이타입력!$K342," ")," ")</f>
        <v xml:space="preserve"> </v>
      </c>
      <c r="G337" s="103" t="str">
        <f>IF(직접데이타입력!$M342=2,IF(직접데이타입력!$E342="6",직접데이타입력!$K342," ")," ")</f>
        <v xml:space="preserve"> </v>
      </c>
      <c r="H337" s="103" t="str">
        <f>IF(직접데이타입력!$M342=2,IF(직접데이타입력!$E342="7",직접데이타입력!$K342," ")," ")</f>
        <v xml:space="preserve"> </v>
      </c>
      <c r="I337" s="103" t="str">
        <f>IF(직접데이타입력!$M342=2,IF(직접데이타입력!$E342="8",직접데이타입력!$K342," ")," ")</f>
        <v xml:space="preserve"> </v>
      </c>
      <c r="J337" s="103" t="str">
        <f>IF(직접데이타입력!$M342=2,IF(직접데이타입력!$E342="9",직접데이타입력!$K342," ")," ")</f>
        <v xml:space="preserve"> </v>
      </c>
      <c r="K337" s="103" t="str">
        <f>IF(직접데이타입력!$M342=2,IF(직접데이타입력!$E342="10",직접데이타입력!$K342," ")," ")</f>
        <v xml:space="preserve"> </v>
      </c>
      <c r="L337" s="103" t="str">
        <f>IF(직접데이타입력!$M342=2,IF(직접데이타입력!$E342="11",직접데이타입력!$K342," ")," ")</f>
        <v xml:space="preserve"> </v>
      </c>
      <c r="M337" s="103" t="str">
        <f>IF(직접데이타입력!$M342=2,IF(직접데이타입력!$E342="12",직접데이타입력!$K342," ")," ")</f>
        <v xml:space="preserve"> </v>
      </c>
      <c r="N337" s="103" t="str">
        <f>IF(직접데이타입력!$M342=2,IF(직접데이타입력!$E342="13",직접데이타입력!$K342," ")," ")</f>
        <v xml:space="preserve"> </v>
      </c>
      <c r="O337" s="103" t="str">
        <f>IF(직접데이타입력!$M342=2,IF(직접데이타입력!$E342="14",직접데이타입력!$K342," ")," ")</f>
        <v xml:space="preserve"> </v>
      </c>
      <c r="P337" s="103" t="str">
        <f>IF(직접데이타입력!$M342=2,IF(직접데이타입력!$E342="15",직접데이타입력!$K342," ")," ")</f>
        <v xml:space="preserve"> </v>
      </c>
      <c r="Q337" s="103" t="str">
        <f>IF(직접데이타입력!$M342=2,IF(직접데이타입력!$E342="16",직접데이타입력!$K342," ")," ")</f>
        <v xml:space="preserve"> </v>
      </c>
      <c r="R337" s="103" t="str">
        <f>IF(직접데이타입력!$M342=2,IF(직접데이타입력!$E342="17",직접데이타입력!$K342," ")," ")</f>
        <v xml:space="preserve"> </v>
      </c>
      <c r="S337" s="103" t="str">
        <f>IF(직접데이타입력!$M342=2,IF(직접데이타입력!$E342="18",직접데이타입력!$K342," ")," ")</f>
        <v xml:space="preserve"> </v>
      </c>
      <c r="T337" s="103" t="str">
        <f>IF(직접데이타입력!$M342=2,IF(직접데이타입력!$E342="19",직접데이타입력!$K342," ")," ")</f>
        <v xml:space="preserve"> </v>
      </c>
    </row>
    <row r="338" spans="1:20" ht="11.25" customHeight="1">
      <c r="A338" s="103">
        <f t="shared" si="5"/>
        <v>337</v>
      </c>
      <c r="B338" s="103" t="str">
        <f>IF(직접데이타입력!$M343=2,IF(직접데이타입력!$E343="1",직접데이타입력!$K343," ")," ")</f>
        <v xml:space="preserve"> </v>
      </c>
      <c r="C338" s="103" t="str">
        <f>IF(직접데이타입력!$M343=2,IF(직접데이타입력!$E343="2",직접데이타입력!$K343," ")," ")</f>
        <v xml:space="preserve"> </v>
      </c>
      <c r="D338" s="103" t="str">
        <f>IF(직접데이타입력!$M343=2,IF(직접데이타입력!$E343="3",직접데이타입력!$K343," ")," ")</f>
        <v xml:space="preserve"> </v>
      </c>
      <c r="E338" s="103" t="str">
        <f>IF(직접데이타입력!$M343=2,IF(직접데이타입력!$E343="4",직접데이타입력!$K343," ")," ")</f>
        <v xml:space="preserve"> </v>
      </c>
      <c r="F338" s="103" t="str">
        <f>IF(직접데이타입력!$M343=2,IF(직접데이타입력!$E343="5",직접데이타입력!$K343," ")," ")</f>
        <v xml:space="preserve"> </v>
      </c>
      <c r="G338" s="103" t="str">
        <f>IF(직접데이타입력!$M343=2,IF(직접데이타입력!$E343="6",직접데이타입력!$K343," ")," ")</f>
        <v xml:space="preserve"> </v>
      </c>
      <c r="H338" s="103" t="str">
        <f>IF(직접데이타입력!$M343=2,IF(직접데이타입력!$E343="7",직접데이타입력!$K343," ")," ")</f>
        <v xml:space="preserve"> </v>
      </c>
      <c r="I338" s="103" t="str">
        <f>IF(직접데이타입력!$M343=2,IF(직접데이타입력!$E343="8",직접데이타입력!$K343," ")," ")</f>
        <v xml:space="preserve"> </v>
      </c>
      <c r="J338" s="103" t="str">
        <f>IF(직접데이타입력!$M343=2,IF(직접데이타입력!$E343="9",직접데이타입력!$K343," ")," ")</f>
        <v xml:space="preserve"> </v>
      </c>
      <c r="K338" s="103" t="str">
        <f>IF(직접데이타입력!$M343=2,IF(직접데이타입력!$E343="10",직접데이타입력!$K343," ")," ")</f>
        <v xml:space="preserve"> </v>
      </c>
      <c r="L338" s="103" t="str">
        <f>IF(직접데이타입력!$M343=2,IF(직접데이타입력!$E343="11",직접데이타입력!$K343," ")," ")</f>
        <v xml:space="preserve"> </v>
      </c>
      <c r="M338" s="103" t="str">
        <f>IF(직접데이타입력!$M343=2,IF(직접데이타입력!$E343="12",직접데이타입력!$K343," ")," ")</f>
        <v xml:space="preserve"> </v>
      </c>
      <c r="N338" s="103" t="str">
        <f>IF(직접데이타입력!$M343=2,IF(직접데이타입력!$E343="13",직접데이타입력!$K343," ")," ")</f>
        <v xml:space="preserve"> </v>
      </c>
      <c r="O338" s="103" t="str">
        <f>IF(직접데이타입력!$M343=2,IF(직접데이타입력!$E343="14",직접데이타입력!$K343," ")," ")</f>
        <v xml:space="preserve"> </v>
      </c>
      <c r="P338" s="103" t="str">
        <f>IF(직접데이타입력!$M343=2,IF(직접데이타입력!$E343="15",직접데이타입력!$K343," ")," ")</f>
        <v xml:space="preserve"> </v>
      </c>
      <c r="Q338" s="103" t="str">
        <f>IF(직접데이타입력!$M343=2,IF(직접데이타입력!$E343="16",직접데이타입력!$K343," ")," ")</f>
        <v xml:space="preserve"> </v>
      </c>
      <c r="R338" s="103" t="str">
        <f>IF(직접데이타입력!$M343=2,IF(직접데이타입력!$E343="17",직접데이타입력!$K343," ")," ")</f>
        <v xml:space="preserve"> </v>
      </c>
      <c r="S338" s="103" t="str">
        <f>IF(직접데이타입력!$M343=2,IF(직접데이타입력!$E343="18",직접데이타입력!$K343," ")," ")</f>
        <v xml:space="preserve"> </v>
      </c>
      <c r="T338" s="103" t="str">
        <f>IF(직접데이타입력!$M343=2,IF(직접데이타입력!$E343="19",직접데이타입력!$K343," ")," ")</f>
        <v xml:space="preserve"> </v>
      </c>
    </row>
    <row r="339" spans="1:20" ht="11.25" customHeight="1">
      <c r="A339" s="103">
        <f t="shared" si="5"/>
        <v>338</v>
      </c>
      <c r="B339" s="103" t="str">
        <f>IF(직접데이타입력!$M344=2,IF(직접데이타입력!$E344="1",직접데이타입력!$K344," ")," ")</f>
        <v xml:space="preserve"> </v>
      </c>
      <c r="C339" s="103" t="str">
        <f>IF(직접데이타입력!$M344=2,IF(직접데이타입력!$E344="2",직접데이타입력!$K344," ")," ")</f>
        <v xml:space="preserve"> </v>
      </c>
      <c r="D339" s="103" t="str">
        <f>IF(직접데이타입력!$M344=2,IF(직접데이타입력!$E344="3",직접데이타입력!$K344," ")," ")</f>
        <v xml:space="preserve"> </v>
      </c>
      <c r="E339" s="103" t="str">
        <f>IF(직접데이타입력!$M344=2,IF(직접데이타입력!$E344="4",직접데이타입력!$K344," ")," ")</f>
        <v xml:space="preserve"> </v>
      </c>
      <c r="F339" s="103" t="str">
        <f>IF(직접데이타입력!$M344=2,IF(직접데이타입력!$E344="5",직접데이타입력!$K344," ")," ")</f>
        <v xml:space="preserve"> </v>
      </c>
      <c r="G339" s="103" t="str">
        <f>IF(직접데이타입력!$M344=2,IF(직접데이타입력!$E344="6",직접데이타입력!$K344," ")," ")</f>
        <v xml:space="preserve"> </v>
      </c>
      <c r="H339" s="103" t="str">
        <f>IF(직접데이타입력!$M344=2,IF(직접데이타입력!$E344="7",직접데이타입력!$K344," ")," ")</f>
        <v xml:space="preserve"> </v>
      </c>
      <c r="I339" s="103" t="str">
        <f>IF(직접데이타입력!$M344=2,IF(직접데이타입력!$E344="8",직접데이타입력!$K344," ")," ")</f>
        <v xml:space="preserve"> </v>
      </c>
      <c r="J339" s="103" t="str">
        <f>IF(직접데이타입력!$M344=2,IF(직접데이타입력!$E344="9",직접데이타입력!$K344," ")," ")</f>
        <v xml:space="preserve"> </v>
      </c>
      <c r="K339" s="103" t="str">
        <f>IF(직접데이타입력!$M344=2,IF(직접데이타입력!$E344="10",직접데이타입력!$K344," ")," ")</f>
        <v xml:space="preserve"> </v>
      </c>
      <c r="L339" s="103" t="str">
        <f>IF(직접데이타입력!$M344=2,IF(직접데이타입력!$E344="11",직접데이타입력!$K344," ")," ")</f>
        <v xml:space="preserve"> </v>
      </c>
      <c r="M339" s="103" t="str">
        <f>IF(직접데이타입력!$M344=2,IF(직접데이타입력!$E344="12",직접데이타입력!$K344," ")," ")</f>
        <v xml:space="preserve"> </v>
      </c>
      <c r="N339" s="103" t="str">
        <f>IF(직접데이타입력!$M344=2,IF(직접데이타입력!$E344="13",직접데이타입력!$K344," ")," ")</f>
        <v xml:space="preserve"> </v>
      </c>
      <c r="O339" s="103" t="str">
        <f>IF(직접데이타입력!$M344=2,IF(직접데이타입력!$E344="14",직접데이타입력!$K344," ")," ")</f>
        <v xml:space="preserve"> </v>
      </c>
      <c r="P339" s="103" t="str">
        <f>IF(직접데이타입력!$M344=2,IF(직접데이타입력!$E344="15",직접데이타입력!$K344," ")," ")</f>
        <v xml:space="preserve"> </v>
      </c>
      <c r="Q339" s="103" t="str">
        <f>IF(직접데이타입력!$M344=2,IF(직접데이타입력!$E344="16",직접데이타입력!$K344," ")," ")</f>
        <v xml:space="preserve"> </v>
      </c>
      <c r="R339" s="103" t="str">
        <f>IF(직접데이타입력!$M344=2,IF(직접데이타입력!$E344="17",직접데이타입력!$K344," ")," ")</f>
        <v xml:space="preserve"> </v>
      </c>
      <c r="S339" s="103" t="str">
        <f>IF(직접데이타입력!$M344=2,IF(직접데이타입력!$E344="18",직접데이타입력!$K344," ")," ")</f>
        <v xml:space="preserve"> </v>
      </c>
      <c r="T339" s="103" t="str">
        <f>IF(직접데이타입력!$M344=2,IF(직접데이타입력!$E344="19",직접데이타입력!$K344," ")," ")</f>
        <v xml:space="preserve"> </v>
      </c>
    </row>
    <row r="340" spans="1:20" ht="11.25" customHeight="1">
      <c r="A340" s="103">
        <f t="shared" si="5"/>
        <v>339</v>
      </c>
      <c r="B340" s="103" t="str">
        <f>IF(직접데이타입력!$M345=2,IF(직접데이타입력!$E345="1",직접데이타입력!$K345," ")," ")</f>
        <v xml:space="preserve"> </v>
      </c>
      <c r="C340" s="103" t="str">
        <f>IF(직접데이타입력!$M345=2,IF(직접데이타입력!$E345="2",직접데이타입력!$K345," ")," ")</f>
        <v xml:space="preserve"> </v>
      </c>
      <c r="D340" s="103" t="str">
        <f>IF(직접데이타입력!$M345=2,IF(직접데이타입력!$E345="3",직접데이타입력!$K345," ")," ")</f>
        <v xml:space="preserve"> </v>
      </c>
      <c r="E340" s="103" t="str">
        <f>IF(직접데이타입력!$M345=2,IF(직접데이타입력!$E345="4",직접데이타입력!$K345," ")," ")</f>
        <v xml:space="preserve"> </v>
      </c>
      <c r="F340" s="103" t="str">
        <f>IF(직접데이타입력!$M345=2,IF(직접데이타입력!$E345="5",직접데이타입력!$K345," ")," ")</f>
        <v xml:space="preserve"> </v>
      </c>
      <c r="G340" s="103" t="str">
        <f>IF(직접데이타입력!$M345=2,IF(직접데이타입력!$E345="6",직접데이타입력!$K345," ")," ")</f>
        <v xml:space="preserve"> </v>
      </c>
      <c r="H340" s="103" t="str">
        <f>IF(직접데이타입력!$M345=2,IF(직접데이타입력!$E345="7",직접데이타입력!$K345," ")," ")</f>
        <v xml:space="preserve"> </v>
      </c>
      <c r="I340" s="103" t="str">
        <f>IF(직접데이타입력!$M345=2,IF(직접데이타입력!$E345="8",직접데이타입력!$K345," ")," ")</f>
        <v xml:space="preserve"> </v>
      </c>
      <c r="J340" s="103" t="str">
        <f>IF(직접데이타입력!$M345=2,IF(직접데이타입력!$E345="9",직접데이타입력!$K345," ")," ")</f>
        <v xml:space="preserve"> </v>
      </c>
      <c r="K340" s="103" t="str">
        <f>IF(직접데이타입력!$M345=2,IF(직접데이타입력!$E345="10",직접데이타입력!$K345," ")," ")</f>
        <v xml:space="preserve"> </v>
      </c>
      <c r="L340" s="103" t="str">
        <f>IF(직접데이타입력!$M345=2,IF(직접데이타입력!$E345="11",직접데이타입력!$K345," ")," ")</f>
        <v xml:space="preserve"> </v>
      </c>
      <c r="M340" s="103" t="str">
        <f>IF(직접데이타입력!$M345=2,IF(직접데이타입력!$E345="12",직접데이타입력!$K345," ")," ")</f>
        <v xml:space="preserve"> </v>
      </c>
      <c r="N340" s="103" t="str">
        <f>IF(직접데이타입력!$M345=2,IF(직접데이타입력!$E345="13",직접데이타입력!$K345," ")," ")</f>
        <v xml:space="preserve"> </v>
      </c>
      <c r="O340" s="103" t="str">
        <f>IF(직접데이타입력!$M345=2,IF(직접데이타입력!$E345="14",직접데이타입력!$K345," ")," ")</f>
        <v xml:space="preserve"> </v>
      </c>
      <c r="P340" s="103" t="str">
        <f>IF(직접데이타입력!$M345=2,IF(직접데이타입력!$E345="15",직접데이타입력!$K345," ")," ")</f>
        <v xml:space="preserve"> </v>
      </c>
      <c r="Q340" s="103" t="str">
        <f>IF(직접데이타입력!$M345=2,IF(직접데이타입력!$E345="16",직접데이타입력!$K345," ")," ")</f>
        <v xml:space="preserve"> </v>
      </c>
      <c r="R340" s="103" t="str">
        <f>IF(직접데이타입력!$M345=2,IF(직접데이타입력!$E345="17",직접데이타입력!$K345," ")," ")</f>
        <v xml:space="preserve"> </v>
      </c>
      <c r="S340" s="103" t="str">
        <f>IF(직접데이타입력!$M345=2,IF(직접데이타입력!$E345="18",직접데이타입력!$K345," ")," ")</f>
        <v xml:space="preserve"> </v>
      </c>
      <c r="T340" s="103" t="str">
        <f>IF(직접데이타입력!$M345=2,IF(직접데이타입력!$E345="19",직접데이타입력!$K345," ")," ")</f>
        <v xml:space="preserve"> </v>
      </c>
    </row>
    <row r="341" spans="1:20" ht="11.25" customHeight="1">
      <c r="A341" s="103">
        <f t="shared" si="5"/>
        <v>340</v>
      </c>
      <c r="B341" s="103" t="str">
        <f>IF(직접데이타입력!$M346=2,IF(직접데이타입력!$E346="1",직접데이타입력!$K346," ")," ")</f>
        <v xml:space="preserve"> </v>
      </c>
      <c r="C341" s="103" t="str">
        <f>IF(직접데이타입력!$M346=2,IF(직접데이타입력!$E346="2",직접데이타입력!$K346," ")," ")</f>
        <v xml:space="preserve"> </v>
      </c>
      <c r="D341" s="103" t="str">
        <f>IF(직접데이타입력!$M346=2,IF(직접데이타입력!$E346="3",직접데이타입력!$K346," ")," ")</f>
        <v xml:space="preserve"> </v>
      </c>
      <c r="E341" s="103" t="str">
        <f>IF(직접데이타입력!$M346=2,IF(직접데이타입력!$E346="4",직접데이타입력!$K346," ")," ")</f>
        <v xml:space="preserve"> </v>
      </c>
      <c r="F341" s="103" t="str">
        <f>IF(직접데이타입력!$M346=2,IF(직접데이타입력!$E346="5",직접데이타입력!$K346," ")," ")</f>
        <v xml:space="preserve"> </v>
      </c>
      <c r="G341" s="103" t="str">
        <f>IF(직접데이타입력!$M346=2,IF(직접데이타입력!$E346="6",직접데이타입력!$K346," ")," ")</f>
        <v xml:space="preserve"> </v>
      </c>
      <c r="H341" s="103" t="str">
        <f>IF(직접데이타입력!$M346=2,IF(직접데이타입력!$E346="7",직접데이타입력!$K346," ")," ")</f>
        <v xml:space="preserve"> </v>
      </c>
      <c r="I341" s="103" t="str">
        <f>IF(직접데이타입력!$M346=2,IF(직접데이타입력!$E346="8",직접데이타입력!$K346," ")," ")</f>
        <v xml:space="preserve"> </v>
      </c>
      <c r="J341" s="103" t="str">
        <f>IF(직접데이타입력!$M346=2,IF(직접데이타입력!$E346="9",직접데이타입력!$K346," ")," ")</f>
        <v xml:space="preserve"> </v>
      </c>
      <c r="K341" s="103" t="str">
        <f>IF(직접데이타입력!$M346=2,IF(직접데이타입력!$E346="10",직접데이타입력!$K346," ")," ")</f>
        <v xml:space="preserve"> </v>
      </c>
      <c r="L341" s="103" t="str">
        <f>IF(직접데이타입력!$M346=2,IF(직접데이타입력!$E346="11",직접데이타입력!$K346," ")," ")</f>
        <v xml:space="preserve"> </v>
      </c>
      <c r="M341" s="103" t="str">
        <f>IF(직접데이타입력!$M346=2,IF(직접데이타입력!$E346="12",직접데이타입력!$K346," ")," ")</f>
        <v xml:space="preserve"> </v>
      </c>
      <c r="N341" s="103" t="str">
        <f>IF(직접데이타입력!$M346=2,IF(직접데이타입력!$E346="13",직접데이타입력!$K346," ")," ")</f>
        <v xml:space="preserve"> </v>
      </c>
      <c r="O341" s="103" t="str">
        <f>IF(직접데이타입력!$M346=2,IF(직접데이타입력!$E346="14",직접데이타입력!$K346," ")," ")</f>
        <v xml:space="preserve"> </v>
      </c>
      <c r="P341" s="103" t="str">
        <f>IF(직접데이타입력!$M346=2,IF(직접데이타입력!$E346="15",직접데이타입력!$K346," ")," ")</f>
        <v xml:space="preserve"> </v>
      </c>
      <c r="Q341" s="103" t="str">
        <f>IF(직접데이타입력!$M346=2,IF(직접데이타입력!$E346="16",직접데이타입력!$K346," ")," ")</f>
        <v xml:space="preserve"> </v>
      </c>
      <c r="R341" s="103" t="str">
        <f>IF(직접데이타입력!$M346=2,IF(직접데이타입력!$E346="17",직접데이타입력!$K346," ")," ")</f>
        <v xml:space="preserve"> </v>
      </c>
      <c r="S341" s="103" t="str">
        <f>IF(직접데이타입력!$M346=2,IF(직접데이타입력!$E346="18",직접데이타입력!$K346," ")," ")</f>
        <v xml:space="preserve"> </v>
      </c>
      <c r="T341" s="103" t="str">
        <f>IF(직접데이타입력!$M346=2,IF(직접데이타입력!$E346="19",직접데이타입력!$K346," ")," ")</f>
        <v xml:space="preserve"> </v>
      </c>
    </row>
    <row r="342" spans="1:20" ht="11.25" customHeight="1">
      <c r="A342" s="103">
        <f t="shared" si="5"/>
        <v>341</v>
      </c>
      <c r="B342" s="103" t="str">
        <f>IF(직접데이타입력!$M347=2,IF(직접데이타입력!$E347="1",직접데이타입력!$K347," ")," ")</f>
        <v xml:space="preserve"> </v>
      </c>
      <c r="C342" s="103" t="str">
        <f>IF(직접데이타입력!$M347=2,IF(직접데이타입력!$E347="2",직접데이타입력!$K347," ")," ")</f>
        <v xml:space="preserve"> </v>
      </c>
      <c r="D342" s="103" t="str">
        <f>IF(직접데이타입력!$M347=2,IF(직접데이타입력!$E347="3",직접데이타입력!$K347," ")," ")</f>
        <v xml:space="preserve"> </v>
      </c>
      <c r="E342" s="103" t="str">
        <f>IF(직접데이타입력!$M347=2,IF(직접데이타입력!$E347="4",직접데이타입력!$K347," ")," ")</f>
        <v xml:space="preserve"> </v>
      </c>
      <c r="F342" s="103" t="str">
        <f>IF(직접데이타입력!$M347=2,IF(직접데이타입력!$E347="5",직접데이타입력!$K347," ")," ")</f>
        <v xml:space="preserve"> </v>
      </c>
      <c r="G342" s="103" t="str">
        <f>IF(직접데이타입력!$M347=2,IF(직접데이타입력!$E347="6",직접데이타입력!$K347," ")," ")</f>
        <v xml:space="preserve"> </v>
      </c>
      <c r="H342" s="103" t="str">
        <f>IF(직접데이타입력!$M347=2,IF(직접데이타입력!$E347="7",직접데이타입력!$K347," ")," ")</f>
        <v xml:space="preserve"> </v>
      </c>
      <c r="I342" s="103" t="str">
        <f>IF(직접데이타입력!$M347=2,IF(직접데이타입력!$E347="8",직접데이타입력!$K347," ")," ")</f>
        <v xml:space="preserve"> </v>
      </c>
      <c r="J342" s="103" t="str">
        <f>IF(직접데이타입력!$M347=2,IF(직접데이타입력!$E347="9",직접데이타입력!$K347," ")," ")</f>
        <v xml:space="preserve"> </v>
      </c>
      <c r="K342" s="103" t="str">
        <f>IF(직접데이타입력!$M347=2,IF(직접데이타입력!$E347="10",직접데이타입력!$K347," ")," ")</f>
        <v xml:space="preserve"> </v>
      </c>
      <c r="L342" s="103" t="str">
        <f>IF(직접데이타입력!$M347=2,IF(직접데이타입력!$E347="11",직접데이타입력!$K347," ")," ")</f>
        <v xml:space="preserve"> </v>
      </c>
      <c r="M342" s="103" t="str">
        <f>IF(직접데이타입력!$M347=2,IF(직접데이타입력!$E347="12",직접데이타입력!$K347," ")," ")</f>
        <v xml:space="preserve"> </v>
      </c>
      <c r="N342" s="103" t="str">
        <f>IF(직접데이타입력!$M347=2,IF(직접데이타입력!$E347="13",직접데이타입력!$K347," ")," ")</f>
        <v xml:space="preserve"> </v>
      </c>
      <c r="O342" s="103" t="str">
        <f>IF(직접데이타입력!$M347=2,IF(직접데이타입력!$E347="14",직접데이타입력!$K347," ")," ")</f>
        <v xml:space="preserve"> </v>
      </c>
      <c r="P342" s="103" t="str">
        <f>IF(직접데이타입력!$M347=2,IF(직접데이타입력!$E347="15",직접데이타입력!$K347," ")," ")</f>
        <v xml:space="preserve"> </v>
      </c>
      <c r="Q342" s="103" t="str">
        <f>IF(직접데이타입력!$M347=2,IF(직접데이타입력!$E347="16",직접데이타입력!$K347," ")," ")</f>
        <v xml:space="preserve"> </v>
      </c>
      <c r="R342" s="103" t="str">
        <f>IF(직접데이타입력!$M347=2,IF(직접데이타입력!$E347="17",직접데이타입력!$K347," ")," ")</f>
        <v xml:space="preserve"> </v>
      </c>
      <c r="S342" s="103" t="str">
        <f>IF(직접데이타입력!$M347=2,IF(직접데이타입력!$E347="18",직접데이타입력!$K347," ")," ")</f>
        <v xml:space="preserve"> </v>
      </c>
      <c r="T342" s="103" t="str">
        <f>IF(직접데이타입력!$M347=2,IF(직접데이타입력!$E347="19",직접데이타입력!$K347," ")," ")</f>
        <v xml:space="preserve"> </v>
      </c>
    </row>
    <row r="343" spans="1:20" ht="11.25" customHeight="1">
      <c r="A343" s="103">
        <f t="shared" si="5"/>
        <v>342</v>
      </c>
      <c r="B343" s="103" t="str">
        <f>IF(직접데이타입력!$M348=2,IF(직접데이타입력!$E348="1",직접데이타입력!$K348," ")," ")</f>
        <v xml:space="preserve"> </v>
      </c>
      <c r="C343" s="103" t="str">
        <f>IF(직접데이타입력!$M348=2,IF(직접데이타입력!$E348="2",직접데이타입력!$K348," ")," ")</f>
        <v xml:space="preserve"> </v>
      </c>
      <c r="D343" s="103" t="str">
        <f>IF(직접데이타입력!$M348=2,IF(직접데이타입력!$E348="3",직접데이타입력!$K348," ")," ")</f>
        <v xml:space="preserve"> </v>
      </c>
      <c r="E343" s="103" t="str">
        <f>IF(직접데이타입력!$M348=2,IF(직접데이타입력!$E348="4",직접데이타입력!$K348," ")," ")</f>
        <v xml:space="preserve"> </v>
      </c>
      <c r="F343" s="103" t="str">
        <f>IF(직접데이타입력!$M348=2,IF(직접데이타입력!$E348="5",직접데이타입력!$K348," ")," ")</f>
        <v xml:space="preserve"> </v>
      </c>
      <c r="G343" s="103" t="str">
        <f>IF(직접데이타입력!$M348=2,IF(직접데이타입력!$E348="6",직접데이타입력!$K348," ")," ")</f>
        <v xml:space="preserve"> </v>
      </c>
      <c r="H343" s="103" t="str">
        <f>IF(직접데이타입력!$M348=2,IF(직접데이타입력!$E348="7",직접데이타입력!$K348," ")," ")</f>
        <v xml:space="preserve"> </v>
      </c>
      <c r="I343" s="103" t="str">
        <f>IF(직접데이타입력!$M348=2,IF(직접데이타입력!$E348="8",직접데이타입력!$K348," ")," ")</f>
        <v xml:space="preserve"> </v>
      </c>
      <c r="J343" s="103" t="str">
        <f>IF(직접데이타입력!$M348=2,IF(직접데이타입력!$E348="9",직접데이타입력!$K348," ")," ")</f>
        <v xml:space="preserve"> </v>
      </c>
      <c r="K343" s="103" t="str">
        <f>IF(직접데이타입력!$M348=2,IF(직접데이타입력!$E348="10",직접데이타입력!$K348," ")," ")</f>
        <v xml:space="preserve"> </v>
      </c>
      <c r="L343" s="103" t="str">
        <f>IF(직접데이타입력!$M348=2,IF(직접데이타입력!$E348="11",직접데이타입력!$K348," ")," ")</f>
        <v xml:space="preserve"> </v>
      </c>
      <c r="M343" s="103" t="str">
        <f>IF(직접데이타입력!$M348=2,IF(직접데이타입력!$E348="12",직접데이타입력!$K348," ")," ")</f>
        <v xml:space="preserve"> </v>
      </c>
      <c r="N343" s="103" t="str">
        <f>IF(직접데이타입력!$M348=2,IF(직접데이타입력!$E348="13",직접데이타입력!$K348," ")," ")</f>
        <v xml:space="preserve"> </v>
      </c>
      <c r="O343" s="103" t="str">
        <f>IF(직접데이타입력!$M348=2,IF(직접데이타입력!$E348="14",직접데이타입력!$K348," ")," ")</f>
        <v xml:space="preserve"> </v>
      </c>
      <c r="P343" s="103" t="str">
        <f>IF(직접데이타입력!$M348=2,IF(직접데이타입력!$E348="15",직접데이타입력!$K348," ")," ")</f>
        <v xml:space="preserve"> </v>
      </c>
      <c r="Q343" s="103" t="str">
        <f>IF(직접데이타입력!$M348=2,IF(직접데이타입력!$E348="16",직접데이타입력!$K348," ")," ")</f>
        <v xml:space="preserve"> </v>
      </c>
      <c r="R343" s="103" t="str">
        <f>IF(직접데이타입력!$M348=2,IF(직접데이타입력!$E348="17",직접데이타입력!$K348," ")," ")</f>
        <v xml:space="preserve"> </v>
      </c>
      <c r="S343" s="103" t="str">
        <f>IF(직접데이타입력!$M348=2,IF(직접데이타입력!$E348="18",직접데이타입력!$K348," ")," ")</f>
        <v xml:space="preserve"> </v>
      </c>
      <c r="T343" s="103" t="str">
        <f>IF(직접데이타입력!$M348=2,IF(직접데이타입력!$E348="19",직접데이타입력!$K348," ")," ")</f>
        <v xml:space="preserve"> </v>
      </c>
    </row>
    <row r="344" spans="1:20" ht="11.25" customHeight="1">
      <c r="A344" s="103">
        <f t="shared" si="5"/>
        <v>343</v>
      </c>
      <c r="B344" s="103" t="str">
        <f>IF(직접데이타입력!$M349=2,IF(직접데이타입력!$E349="1",직접데이타입력!$K349," ")," ")</f>
        <v xml:space="preserve"> </v>
      </c>
      <c r="C344" s="103" t="str">
        <f>IF(직접데이타입력!$M349=2,IF(직접데이타입력!$E349="2",직접데이타입력!$K349," ")," ")</f>
        <v xml:space="preserve"> </v>
      </c>
      <c r="D344" s="103" t="str">
        <f>IF(직접데이타입력!$M349=2,IF(직접데이타입력!$E349="3",직접데이타입력!$K349," ")," ")</f>
        <v xml:space="preserve"> </v>
      </c>
      <c r="E344" s="103" t="str">
        <f>IF(직접데이타입력!$M349=2,IF(직접데이타입력!$E349="4",직접데이타입력!$K349," ")," ")</f>
        <v xml:space="preserve"> </v>
      </c>
      <c r="F344" s="103" t="str">
        <f>IF(직접데이타입력!$M349=2,IF(직접데이타입력!$E349="5",직접데이타입력!$K349," ")," ")</f>
        <v xml:space="preserve"> </v>
      </c>
      <c r="G344" s="103" t="str">
        <f>IF(직접데이타입력!$M349=2,IF(직접데이타입력!$E349="6",직접데이타입력!$K349," ")," ")</f>
        <v xml:space="preserve"> </v>
      </c>
      <c r="H344" s="103" t="str">
        <f>IF(직접데이타입력!$M349=2,IF(직접데이타입력!$E349="7",직접데이타입력!$K349," ")," ")</f>
        <v xml:space="preserve"> </v>
      </c>
      <c r="I344" s="103" t="str">
        <f>IF(직접데이타입력!$M349=2,IF(직접데이타입력!$E349="8",직접데이타입력!$K349," ")," ")</f>
        <v xml:space="preserve"> </v>
      </c>
      <c r="J344" s="103" t="str">
        <f>IF(직접데이타입력!$M349=2,IF(직접데이타입력!$E349="9",직접데이타입력!$K349," ")," ")</f>
        <v xml:space="preserve"> </v>
      </c>
      <c r="K344" s="103" t="str">
        <f>IF(직접데이타입력!$M349=2,IF(직접데이타입력!$E349="10",직접데이타입력!$K349," ")," ")</f>
        <v xml:space="preserve"> </v>
      </c>
      <c r="L344" s="103" t="str">
        <f>IF(직접데이타입력!$M349=2,IF(직접데이타입력!$E349="11",직접데이타입력!$K349," ")," ")</f>
        <v xml:space="preserve"> </v>
      </c>
      <c r="M344" s="103" t="str">
        <f>IF(직접데이타입력!$M349=2,IF(직접데이타입력!$E349="12",직접데이타입력!$K349," ")," ")</f>
        <v xml:space="preserve"> </v>
      </c>
      <c r="N344" s="103" t="str">
        <f>IF(직접데이타입력!$M349=2,IF(직접데이타입력!$E349="13",직접데이타입력!$K349," ")," ")</f>
        <v xml:space="preserve"> </v>
      </c>
      <c r="O344" s="103" t="str">
        <f>IF(직접데이타입력!$M349=2,IF(직접데이타입력!$E349="14",직접데이타입력!$K349," ")," ")</f>
        <v xml:space="preserve"> </v>
      </c>
      <c r="P344" s="103" t="str">
        <f>IF(직접데이타입력!$M349=2,IF(직접데이타입력!$E349="15",직접데이타입력!$K349," ")," ")</f>
        <v xml:space="preserve"> </v>
      </c>
      <c r="Q344" s="103" t="str">
        <f>IF(직접데이타입력!$M349=2,IF(직접데이타입력!$E349="16",직접데이타입력!$K349," ")," ")</f>
        <v xml:space="preserve"> </v>
      </c>
      <c r="R344" s="103" t="str">
        <f>IF(직접데이타입력!$M349=2,IF(직접데이타입력!$E349="17",직접데이타입력!$K349," ")," ")</f>
        <v xml:space="preserve"> </v>
      </c>
      <c r="S344" s="103" t="str">
        <f>IF(직접데이타입력!$M349=2,IF(직접데이타입력!$E349="18",직접데이타입력!$K349," ")," ")</f>
        <v xml:space="preserve"> </v>
      </c>
      <c r="T344" s="103" t="str">
        <f>IF(직접데이타입력!$M349=2,IF(직접데이타입력!$E349="19",직접데이타입력!$K349," ")," ")</f>
        <v xml:space="preserve"> </v>
      </c>
    </row>
    <row r="345" spans="1:20" ht="11.25" customHeight="1">
      <c r="A345" s="103">
        <f t="shared" si="5"/>
        <v>344</v>
      </c>
      <c r="B345" s="103" t="str">
        <f>IF(직접데이타입력!$M350=2,IF(직접데이타입력!$E350="1",직접데이타입력!$K350," ")," ")</f>
        <v xml:space="preserve"> </v>
      </c>
      <c r="C345" s="103" t="str">
        <f>IF(직접데이타입력!$M350=2,IF(직접데이타입력!$E350="2",직접데이타입력!$K350," ")," ")</f>
        <v xml:space="preserve"> </v>
      </c>
      <c r="D345" s="103" t="str">
        <f>IF(직접데이타입력!$M350=2,IF(직접데이타입력!$E350="3",직접데이타입력!$K350," ")," ")</f>
        <v xml:space="preserve"> </v>
      </c>
      <c r="E345" s="103" t="str">
        <f>IF(직접데이타입력!$M350=2,IF(직접데이타입력!$E350="4",직접데이타입력!$K350," ")," ")</f>
        <v xml:space="preserve"> </v>
      </c>
      <c r="F345" s="103" t="str">
        <f>IF(직접데이타입력!$M350=2,IF(직접데이타입력!$E350="5",직접데이타입력!$K350," ")," ")</f>
        <v xml:space="preserve"> </v>
      </c>
      <c r="G345" s="103" t="str">
        <f>IF(직접데이타입력!$M350=2,IF(직접데이타입력!$E350="6",직접데이타입력!$K350," ")," ")</f>
        <v xml:space="preserve"> </v>
      </c>
      <c r="H345" s="103" t="str">
        <f>IF(직접데이타입력!$M350=2,IF(직접데이타입력!$E350="7",직접데이타입력!$K350," ")," ")</f>
        <v xml:space="preserve"> </v>
      </c>
      <c r="I345" s="103" t="str">
        <f>IF(직접데이타입력!$M350=2,IF(직접데이타입력!$E350="8",직접데이타입력!$K350," ")," ")</f>
        <v xml:space="preserve"> </v>
      </c>
      <c r="J345" s="103" t="str">
        <f>IF(직접데이타입력!$M350=2,IF(직접데이타입력!$E350="9",직접데이타입력!$K350," ")," ")</f>
        <v xml:space="preserve"> </v>
      </c>
      <c r="K345" s="103" t="str">
        <f>IF(직접데이타입력!$M350=2,IF(직접데이타입력!$E350="10",직접데이타입력!$K350," ")," ")</f>
        <v xml:space="preserve"> </v>
      </c>
      <c r="L345" s="103" t="str">
        <f>IF(직접데이타입력!$M350=2,IF(직접데이타입력!$E350="11",직접데이타입력!$K350," ")," ")</f>
        <v xml:space="preserve"> </v>
      </c>
      <c r="M345" s="103" t="str">
        <f>IF(직접데이타입력!$M350=2,IF(직접데이타입력!$E350="12",직접데이타입력!$K350," ")," ")</f>
        <v xml:space="preserve"> </v>
      </c>
      <c r="N345" s="103" t="str">
        <f>IF(직접데이타입력!$M350=2,IF(직접데이타입력!$E350="13",직접데이타입력!$K350," ")," ")</f>
        <v xml:space="preserve"> </v>
      </c>
      <c r="O345" s="103" t="str">
        <f>IF(직접데이타입력!$M350=2,IF(직접데이타입력!$E350="14",직접데이타입력!$K350," ")," ")</f>
        <v xml:space="preserve"> </v>
      </c>
      <c r="P345" s="103" t="str">
        <f>IF(직접데이타입력!$M350=2,IF(직접데이타입력!$E350="15",직접데이타입력!$K350," ")," ")</f>
        <v xml:space="preserve"> </v>
      </c>
      <c r="Q345" s="103" t="str">
        <f>IF(직접데이타입력!$M350=2,IF(직접데이타입력!$E350="16",직접데이타입력!$K350," ")," ")</f>
        <v xml:space="preserve"> </v>
      </c>
      <c r="R345" s="103" t="str">
        <f>IF(직접데이타입력!$M350=2,IF(직접데이타입력!$E350="17",직접데이타입력!$K350," ")," ")</f>
        <v xml:space="preserve"> </v>
      </c>
      <c r="S345" s="103" t="str">
        <f>IF(직접데이타입력!$M350=2,IF(직접데이타입력!$E350="18",직접데이타입력!$K350," ")," ")</f>
        <v xml:space="preserve"> </v>
      </c>
      <c r="T345" s="103" t="str">
        <f>IF(직접데이타입력!$M350=2,IF(직접데이타입력!$E350="19",직접데이타입력!$K350," ")," ")</f>
        <v xml:space="preserve"> </v>
      </c>
    </row>
    <row r="346" spans="1:20" ht="11.25" customHeight="1">
      <c r="A346" s="103">
        <f t="shared" si="5"/>
        <v>345</v>
      </c>
      <c r="B346" s="103" t="str">
        <f>IF(직접데이타입력!$M351=2,IF(직접데이타입력!$E351="1",직접데이타입력!$K351," ")," ")</f>
        <v xml:space="preserve"> </v>
      </c>
      <c r="C346" s="103" t="str">
        <f>IF(직접데이타입력!$M351=2,IF(직접데이타입력!$E351="2",직접데이타입력!$K351," ")," ")</f>
        <v xml:space="preserve"> </v>
      </c>
      <c r="D346" s="103" t="str">
        <f>IF(직접데이타입력!$M351=2,IF(직접데이타입력!$E351="3",직접데이타입력!$K351," ")," ")</f>
        <v xml:space="preserve"> </v>
      </c>
      <c r="E346" s="103" t="str">
        <f>IF(직접데이타입력!$M351=2,IF(직접데이타입력!$E351="4",직접데이타입력!$K351," ")," ")</f>
        <v xml:space="preserve"> </v>
      </c>
      <c r="F346" s="103" t="str">
        <f>IF(직접데이타입력!$M351=2,IF(직접데이타입력!$E351="5",직접데이타입력!$K351," ")," ")</f>
        <v xml:space="preserve"> </v>
      </c>
      <c r="G346" s="103" t="str">
        <f>IF(직접데이타입력!$M351=2,IF(직접데이타입력!$E351="6",직접데이타입력!$K351," ")," ")</f>
        <v xml:space="preserve"> </v>
      </c>
      <c r="H346" s="103" t="str">
        <f>IF(직접데이타입력!$M351=2,IF(직접데이타입력!$E351="7",직접데이타입력!$K351," ")," ")</f>
        <v xml:space="preserve"> </v>
      </c>
      <c r="I346" s="103" t="str">
        <f>IF(직접데이타입력!$M351=2,IF(직접데이타입력!$E351="8",직접데이타입력!$K351," ")," ")</f>
        <v xml:space="preserve"> </v>
      </c>
      <c r="J346" s="103" t="str">
        <f>IF(직접데이타입력!$M351=2,IF(직접데이타입력!$E351="9",직접데이타입력!$K351," ")," ")</f>
        <v xml:space="preserve"> </v>
      </c>
      <c r="K346" s="103" t="str">
        <f>IF(직접데이타입력!$M351=2,IF(직접데이타입력!$E351="10",직접데이타입력!$K351," ")," ")</f>
        <v xml:space="preserve"> </v>
      </c>
      <c r="L346" s="103" t="str">
        <f>IF(직접데이타입력!$M351=2,IF(직접데이타입력!$E351="11",직접데이타입력!$K351," ")," ")</f>
        <v xml:space="preserve"> </v>
      </c>
      <c r="M346" s="103" t="str">
        <f>IF(직접데이타입력!$M351=2,IF(직접데이타입력!$E351="12",직접데이타입력!$K351," ")," ")</f>
        <v xml:space="preserve"> </v>
      </c>
      <c r="N346" s="103" t="str">
        <f>IF(직접데이타입력!$M351=2,IF(직접데이타입력!$E351="13",직접데이타입력!$K351," ")," ")</f>
        <v xml:space="preserve"> </v>
      </c>
      <c r="O346" s="103" t="str">
        <f>IF(직접데이타입력!$M351=2,IF(직접데이타입력!$E351="14",직접데이타입력!$K351," ")," ")</f>
        <v xml:space="preserve"> </v>
      </c>
      <c r="P346" s="103" t="str">
        <f>IF(직접데이타입력!$M351=2,IF(직접데이타입력!$E351="15",직접데이타입력!$K351," ")," ")</f>
        <v xml:space="preserve"> </v>
      </c>
      <c r="Q346" s="103" t="str">
        <f>IF(직접데이타입력!$M351=2,IF(직접데이타입력!$E351="16",직접데이타입력!$K351," ")," ")</f>
        <v xml:space="preserve"> </v>
      </c>
      <c r="R346" s="103" t="str">
        <f>IF(직접데이타입력!$M351=2,IF(직접데이타입력!$E351="17",직접데이타입력!$K351," ")," ")</f>
        <v xml:space="preserve"> </v>
      </c>
      <c r="S346" s="103" t="str">
        <f>IF(직접데이타입력!$M351=2,IF(직접데이타입력!$E351="18",직접데이타입력!$K351," ")," ")</f>
        <v xml:space="preserve"> </v>
      </c>
      <c r="T346" s="103" t="str">
        <f>IF(직접데이타입력!$M351=2,IF(직접데이타입력!$E351="19",직접데이타입력!$K351," ")," ")</f>
        <v xml:space="preserve"> </v>
      </c>
    </row>
    <row r="347" spans="1:20" ht="11.25" customHeight="1">
      <c r="A347" s="103">
        <f t="shared" si="5"/>
        <v>346</v>
      </c>
      <c r="B347" s="103" t="str">
        <f>IF(직접데이타입력!$M352=2,IF(직접데이타입력!$E352="1",직접데이타입력!$K352," ")," ")</f>
        <v xml:space="preserve"> </v>
      </c>
      <c r="C347" s="103" t="str">
        <f>IF(직접데이타입력!$M352=2,IF(직접데이타입력!$E352="2",직접데이타입력!$K352," ")," ")</f>
        <v xml:space="preserve"> </v>
      </c>
      <c r="D347" s="103" t="str">
        <f>IF(직접데이타입력!$M352=2,IF(직접데이타입력!$E352="3",직접데이타입력!$K352," ")," ")</f>
        <v xml:space="preserve"> </v>
      </c>
      <c r="E347" s="103" t="str">
        <f>IF(직접데이타입력!$M352=2,IF(직접데이타입력!$E352="4",직접데이타입력!$K352," ")," ")</f>
        <v xml:space="preserve"> </v>
      </c>
      <c r="F347" s="103" t="str">
        <f>IF(직접데이타입력!$M352=2,IF(직접데이타입력!$E352="5",직접데이타입력!$K352," ")," ")</f>
        <v xml:space="preserve"> </v>
      </c>
      <c r="G347" s="103" t="str">
        <f>IF(직접데이타입력!$M352=2,IF(직접데이타입력!$E352="6",직접데이타입력!$K352," ")," ")</f>
        <v xml:space="preserve"> </v>
      </c>
      <c r="H347" s="103" t="str">
        <f>IF(직접데이타입력!$M352=2,IF(직접데이타입력!$E352="7",직접데이타입력!$K352," ")," ")</f>
        <v xml:space="preserve"> </v>
      </c>
      <c r="I347" s="103" t="str">
        <f>IF(직접데이타입력!$M352=2,IF(직접데이타입력!$E352="8",직접데이타입력!$K352," ")," ")</f>
        <v xml:space="preserve"> </v>
      </c>
      <c r="J347" s="103" t="str">
        <f>IF(직접데이타입력!$M352=2,IF(직접데이타입력!$E352="9",직접데이타입력!$K352," ")," ")</f>
        <v xml:space="preserve"> </v>
      </c>
      <c r="K347" s="103" t="str">
        <f>IF(직접데이타입력!$M352=2,IF(직접데이타입력!$E352="10",직접데이타입력!$K352," ")," ")</f>
        <v xml:space="preserve"> </v>
      </c>
      <c r="L347" s="103" t="str">
        <f>IF(직접데이타입력!$M352=2,IF(직접데이타입력!$E352="11",직접데이타입력!$K352," ")," ")</f>
        <v xml:space="preserve"> </v>
      </c>
      <c r="M347" s="103" t="str">
        <f>IF(직접데이타입력!$M352=2,IF(직접데이타입력!$E352="12",직접데이타입력!$K352," ")," ")</f>
        <v xml:space="preserve"> </v>
      </c>
      <c r="N347" s="103" t="str">
        <f>IF(직접데이타입력!$M352=2,IF(직접데이타입력!$E352="13",직접데이타입력!$K352," ")," ")</f>
        <v xml:space="preserve"> </v>
      </c>
      <c r="O347" s="103" t="str">
        <f>IF(직접데이타입력!$M352=2,IF(직접데이타입력!$E352="14",직접데이타입력!$K352," ")," ")</f>
        <v xml:space="preserve"> </v>
      </c>
      <c r="P347" s="103" t="str">
        <f>IF(직접데이타입력!$M352=2,IF(직접데이타입력!$E352="15",직접데이타입력!$K352," ")," ")</f>
        <v xml:space="preserve"> </v>
      </c>
      <c r="Q347" s="103" t="str">
        <f>IF(직접데이타입력!$M352=2,IF(직접데이타입력!$E352="16",직접데이타입력!$K352," ")," ")</f>
        <v xml:space="preserve"> </v>
      </c>
      <c r="R347" s="103" t="str">
        <f>IF(직접데이타입력!$M352=2,IF(직접데이타입력!$E352="17",직접데이타입력!$K352," ")," ")</f>
        <v xml:space="preserve"> </v>
      </c>
      <c r="S347" s="103" t="str">
        <f>IF(직접데이타입력!$M352=2,IF(직접데이타입력!$E352="18",직접데이타입력!$K352," ")," ")</f>
        <v xml:space="preserve"> </v>
      </c>
      <c r="T347" s="103" t="str">
        <f>IF(직접데이타입력!$M352=2,IF(직접데이타입력!$E352="19",직접데이타입력!$K352," ")," ")</f>
        <v xml:space="preserve"> </v>
      </c>
    </row>
    <row r="348" spans="1:20" ht="11.25" customHeight="1">
      <c r="A348" s="103">
        <f t="shared" si="5"/>
        <v>347</v>
      </c>
      <c r="B348" s="103" t="str">
        <f>IF(직접데이타입력!$M353=2,IF(직접데이타입력!$E353="1",직접데이타입력!$K353," ")," ")</f>
        <v xml:space="preserve"> </v>
      </c>
      <c r="C348" s="103" t="str">
        <f>IF(직접데이타입력!$M353=2,IF(직접데이타입력!$E353="2",직접데이타입력!$K353," ")," ")</f>
        <v xml:space="preserve"> </v>
      </c>
      <c r="D348" s="103" t="str">
        <f>IF(직접데이타입력!$M353=2,IF(직접데이타입력!$E353="3",직접데이타입력!$K353," ")," ")</f>
        <v xml:space="preserve"> </v>
      </c>
      <c r="E348" s="103" t="str">
        <f>IF(직접데이타입력!$M353=2,IF(직접데이타입력!$E353="4",직접데이타입력!$K353," ")," ")</f>
        <v xml:space="preserve"> </v>
      </c>
      <c r="F348" s="103" t="str">
        <f>IF(직접데이타입력!$M353=2,IF(직접데이타입력!$E353="5",직접데이타입력!$K353," ")," ")</f>
        <v xml:space="preserve"> </v>
      </c>
      <c r="G348" s="103" t="str">
        <f>IF(직접데이타입력!$M353=2,IF(직접데이타입력!$E353="6",직접데이타입력!$K353," ")," ")</f>
        <v xml:space="preserve"> </v>
      </c>
      <c r="H348" s="103" t="str">
        <f>IF(직접데이타입력!$M353=2,IF(직접데이타입력!$E353="7",직접데이타입력!$K353," ")," ")</f>
        <v xml:space="preserve"> </v>
      </c>
      <c r="I348" s="103" t="str">
        <f>IF(직접데이타입력!$M353=2,IF(직접데이타입력!$E353="8",직접데이타입력!$K353," ")," ")</f>
        <v xml:space="preserve"> </v>
      </c>
      <c r="J348" s="103" t="str">
        <f>IF(직접데이타입력!$M353=2,IF(직접데이타입력!$E353="9",직접데이타입력!$K353," ")," ")</f>
        <v xml:space="preserve"> </v>
      </c>
      <c r="K348" s="103" t="str">
        <f>IF(직접데이타입력!$M353=2,IF(직접데이타입력!$E353="10",직접데이타입력!$K353," ")," ")</f>
        <v xml:space="preserve"> </v>
      </c>
      <c r="L348" s="103" t="str">
        <f>IF(직접데이타입력!$M353=2,IF(직접데이타입력!$E353="11",직접데이타입력!$K353," ")," ")</f>
        <v xml:space="preserve"> </v>
      </c>
      <c r="M348" s="103" t="str">
        <f>IF(직접데이타입력!$M353=2,IF(직접데이타입력!$E353="12",직접데이타입력!$K353," ")," ")</f>
        <v xml:space="preserve"> </v>
      </c>
      <c r="N348" s="103" t="str">
        <f>IF(직접데이타입력!$M353=2,IF(직접데이타입력!$E353="13",직접데이타입력!$K353," ")," ")</f>
        <v xml:space="preserve"> </v>
      </c>
      <c r="O348" s="103" t="str">
        <f>IF(직접데이타입력!$M353=2,IF(직접데이타입력!$E353="14",직접데이타입력!$K353," ")," ")</f>
        <v xml:space="preserve"> </v>
      </c>
      <c r="P348" s="103" t="str">
        <f>IF(직접데이타입력!$M353=2,IF(직접데이타입력!$E353="15",직접데이타입력!$K353," ")," ")</f>
        <v xml:space="preserve"> </v>
      </c>
      <c r="Q348" s="103" t="str">
        <f>IF(직접데이타입력!$M353=2,IF(직접데이타입력!$E353="16",직접데이타입력!$K353," ")," ")</f>
        <v xml:space="preserve"> </v>
      </c>
      <c r="R348" s="103" t="str">
        <f>IF(직접데이타입력!$M353=2,IF(직접데이타입력!$E353="17",직접데이타입력!$K353," ")," ")</f>
        <v xml:space="preserve"> </v>
      </c>
      <c r="S348" s="103" t="str">
        <f>IF(직접데이타입력!$M353=2,IF(직접데이타입력!$E353="18",직접데이타입력!$K353," ")," ")</f>
        <v xml:space="preserve"> </v>
      </c>
      <c r="T348" s="103" t="str">
        <f>IF(직접데이타입력!$M353=2,IF(직접데이타입력!$E353="19",직접데이타입력!$K353," ")," ")</f>
        <v xml:space="preserve"> </v>
      </c>
    </row>
    <row r="349" spans="1:20" ht="11.25" customHeight="1">
      <c r="A349" s="103">
        <f t="shared" si="5"/>
        <v>348</v>
      </c>
      <c r="B349" s="103" t="str">
        <f>IF(직접데이타입력!$M354=2,IF(직접데이타입력!$E354="1",직접데이타입력!$K354," ")," ")</f>
        <v xml:space="preserve"> </v>
      </c>
      <c r="C349" s="103" t="str">
        <f>IF(직접데이타입력!$M354=2,IF(직접데이타입력!$E354="2",직접데이타입력!$K354," ")," ")</f>
        <v xml:space="preserve"> </v>
      </c>
      <c r="D349" s="103" t="str">
        <f>IF(직접데이타입력!$M354=2,IF(직접데이타입력!$E354="3",직접데이타입력!$K354," ")," ")</f>
        <v xml:space="preserve"> </v>
      </c>
      <c r="E349" s="103" t="str">
        <f>IF(직접데이타입력!$M354=2,IF(직접데이타입력!$E354="4",직접데이타입력!$K354," ")," ")</f>
        <v xml:space="preserve"> </v>
      </c>
      <c r="F349" s="103" t="str">
        <f>IF(직접데이타입력!$M354=2,IF(직접데이타입력!$E354="5",직접데이타입력!$K354," ")," ")</f>
        <v xml:space="preserve"> </v>
      </c>
      <c r="G349" s="103" t="str">
        <f>IF(직접데이타입력!$M354=2,IF(직접데이타입력!$E354="6",직접데이타입력!$K354," ")," ")</f>
        <v xml:space="preserve"> </v>
      </c>
      <c r="H349" s="103" t="str">
        <f>IF(직접데이타입력!$M354=2,IF(직접데이타입력!$E354="7",직접데이타입력!$K354," ")," ")</f>
        <v xml:space="preserve"> </v>
      </c>
      <c r="I349" s="103" t="str">
        <f>IF(직접데이타입력!$M354=2,IF(직접데이타입력!$E354="8",직접데이타입력!$K354," ")," ")</f>
        <v xml:space="preserve"> </v>
      </c>
      <c r="J349" s="103" t="str">
        <f>IF(직접데이타입력!$M354=2,IF(직접데이타입력!$E354="9",직접데이타입력!$K354," ")," ")</f>
        <v xml:space="preserve"> </v>
      </c>
      <c r="K349" s="103" t="str">
        <f>IF(직접데이타입력!$M354=2,IF(직접데이타입력!$E354="10",직접데이타입력!$K354," ")," ")</f>
        <v xml:space="preserve"> </v>
      </c>
      <c r="L349" s="103" t="str">
        <f>IF(직접데이타입력!$M354=2,IF(직접데이타입력!$E354="11",직접데이타입력!$K354," ")," ")</f>
        <v xml:space="preserve"> </v>
      </c>
      <c r="M349" s="103" t="str">
        <f>IF(직접데이타입력!$M354=2,IF(직접데이타입력!$E354="12",직접데이타입력!$K354," ")," ")</f>
        <v xml:space="preserve"> </v>
      </c>
      <c r="N349" s="103" t="str">
        <f>IF(직접데이타입력!$M354=2,IF(직접데이타입력!$E354="13",직접데이타입력!$K354," ")," ")</f>
        <v xml:space="preserve"> </v>
      </c>
      <c r="O349" s="103" t="str">
        <f>IF(직접데이타입력!$M354=2,IF(직접데이타입력!$E354="14",직접데이타입력!$K354," ")," ")</f>
        <v xml:space="preserve"> </v>
      </c>
      <c r="P349" s="103" t="str">
        <f>IF(직접데이타입력!$M354=2,IF(직접데이타입력!$E354="15",직접데이타입력!$K354," ")," ")</f>
        <v xml:space="preserve"> </v>
      </c>
      <c r="Q349" s="103" t="str">
        <f>IF(직접데이타입력!$M354=2,IF(직접데이타입력!$E354="16",직접데이타입력!$K354," ")," ")</f>
        <v xml:space="preserve"> </v>
      </c>
      <c r="R349" s="103" t="str">
        <f>IF(직접데이타입력!$M354=2,IF(직접데이타입력!$E354="17",직접데이타입력!$K354," ")," ")</f>
        <v xml:space="preserve"> </v>
      </c>
      <c r="S349" s="103" t="str">
        <f>IF(직접데이타입력!$M354=2,IF(직접데이타입력!$E354="18",직접데이타입력!$K354," ")," ")</f>
        <v xml:space="preserve"> </v>
      </c>
      <c r="T349" s="103" t="str">
        <f>IF(직접데이타입력!$M354=2,IF(직접데이타입력!$E354="19",직접데이타입력!$K354," ")," ")</f>
        <v xml:space="preserve"> </v>
      </c>
    </row>
    <row r="350" spans="1:20" ht="11.25" customHeight="1">
      <c r="A350" s="103">
        <f t="shared" si="5"/>
        <v>349</v>
      </c>
      <c r="B350" s="103" t="str">
        <f>IF(직접데이타입력!$M355=2,IF(직접데이타입력!$E355="1",직접데이타입력!$K355," ")," ")</f>
        <v xml:space="preserve"> </v>
      </c>
      <c r="C350" s="103" t="str">
        <f>IF(직접데이타입력!$M355=2,IF(직접데이타입력!$E355="2",직접데이타입력!$K355," ")," ")</f>
        <v xml:space="preserve"> </v>
      </c>
      <c r="D350" s="103" t="str">
        <f>IF(직접데이타입력!$M355=2,IF(직접데이타입력!$E355="3",직접데이타입력!$K355," ")," ")</f>
        <v xml:space="preserve"> </v>
      </c>
      <c r="E350" s="103" t="str">
        <f>IF(직접데이타입력!$M355=2,IF(직접데이타입력!$E355="4",직접데이타입력!$K355," ")," ")</f>
        <v xml:space="preserve"> </v>
      </c>
      <c r="F350" s="103" t="str">
        <f>IF(직접데이타입력!$M355=2,IF(직접데이타입력!$E355="5",직접데이타입력!$K355," ")," ")</f>
        <v xml:space="preserve"> </v>
      </c>
      <c r="G350" s="103" t="str">
        <f>IF(직접데이타입력!$M355=2,IF(직접데이타입력!$E355="6",직접데이타입력!$K355," ")," ")</f>
        <v xml:space="preserve"> </v>
      </c>
      <c r="H350" s="103" t="str">
        <f>IF(직접데이타입력!$M355=2,IF(직접데이타입력!$E355="7",직접데이타입력!$K355," ")," ")</f>
        <v xml:space="preserve"> </v>
      </c>
      <c r="I350" s="103" t="str">
        <f>IF(직접데이타입력!$M355=2,IF(직접데이타입력!$E355="8",직접데이타입력!$K355," ")," ")</f>
        <v xml:space="preserve"> </v>
      </c>
      <c r="J350" s="103" t="str">
        <f>IF(직접데이타입력!$M355=2,IF(직접데이타입력!$E355="9",직접데이타입력!$K355," ")," ")</f>
        <v xml:space="preserve"> </v>
      </c>
      <c r="K350" s="103" t="str">
        <f>IF(직접데이타입력!$M355=2,IF(직접데이타입력!$E355="10",직접데이타입력!$K355," ")," ")</f>
        <v xml:space="preserve"> </v>
      </c>
      <c r="L350" s="103" t="str">
        <f>IF(직접데이타입력!$M355=2,IF(직접데이타입력!$E355="11",직접데이타입력!$K355," ")," ")</f>
        <v xml:space="preserve"> </v>
      </c>
      <c r="M350" s="103" t="str">
        <f>IF(직접데이타입력!$M355=2,IF(직접데이타입력!$E355="12",직접데이타입력!$K355," ")," ")</f>
        <v xml:space="preserve"> </v>
      </c>
      <c r="N350" s="103" t="str">
        <f>IF(직접데이타입력!$M355=2,IF(직접데이타입력!$E355="13",직접데이타입력!$K355," ")," ")</f>
        <v xml:space="preserve"> </v>
      </c>
      <c r="O350" s="103" t="str">
        <f>IF(직접데이타입력!$M355=2,IF(직접데이타입력!$E355="14",직접데이타입력!$K355," ")," ")</f>
        <v xml:space="preserve"> </v>
      </c>
      <c r="P350" s="103" t="str">
        <f>IF(직접데이타입력!$M355=2,IF(직접데이타입력!$E355="15",직접데이타입력!$K355," ")," ")</f>
        <v xml:space="preserve"> </v>
      </c>
      <c r="Q350" s="103" t="str">
        <f>IF(직접데이타입력!$M355=2,IF(직접데이타입력!$E355="16",직접데이타입력!$K355," ")," ")</f>
        <v xml:space="preserve"> </v>
      </c>
      <c r="R350" s="103" t="str">
        <f>IF(직접데이타입력!$M355=2,IF(직접데이타입력!$E355="17",직접데이타입력!$K355," ")," ")</f>
        <v xml:space="preserve"> </v>
      </c>
      <c r="S350" s="103" t="str">
        <f>IF(직접데이타입력!$M355=2,IF(직접데이타입력!$E355="18",직접데이타입력!$K355," ")," ")</f>
        <v xml:space="preserve"> </v>
      </c>
      <c r="T350" s="103" t="str">
        <f>IF(직접데이타입력!$M355=2,IF(직접데이타입력!$E355="19",직접데이타입력!$K355," ")," ")</f>
        <v xml:space="preserve"> </v>
      </c>
    </row>
    <row r="351" spans="1:20" ht="11.25" customHeight="1">
      <c r="A351" s="103">
        <f t="shared" si="5"/>
        <v>350</v>
      </c>
      <c r="B351" s="103" t="str">
        <f>IF(직접데이타입력!$M356=2,IF(직접데이타입력!$E356="1",직접데이타입력!$K356," ")," ")</f>
        <v xml:space="preserve"> </v>
      </c>
      <c r="C351" s="103" t="str">
        <f>IF(직접데이타입력!$M356=2,IF(직접데이타입력!$E356="2",직접데이타입력!$K356," ")," ")</f>
        <v xml:space="preserve"> </v>
      </c>
      <c r="D351" s="103" t="str">
        <f>IF(직접데이타입력!$M356=2,IF(직접데이타입력!$E356="3",직접데이타입력!$K356," ")," ")</f>
        <v xml:space="preserve"> </v>
      </c>
      <c r="E351" s="103" t="str">
        <f>IF(직접데이타입력!$M356=2,IF(직접데이타입력!$E356="4",직접데이타입력!$K356," ")," ")</f>
        <v xml:space="preserve"> </v>
      </c>
      <c r="F351" s="103" t="str">
        <f>IF(직접데이타입력!$M356=2,IF(직접데이타입력!$E356="5",직접데이타입력!$K356," ")," ")</f>
        <v xml:space="preserve"> </v>
      </c>
      <c r="G351" s="103" t="str">
        <f>IF(직접데이타입력!$M356=2,IF(직접데이타입력!$E356="6",직접데이타입력!$K356," ")," ")</f>
        <v xml:space="preserve"> </v>
      </c>
      <c r="H351" s="103" t="str">
        <f>IF(직접데이타입력!$M356=2,IF(직접데이타입력!$E356="7",직접데이타입력!$K356," ")," ")</f>
        <v xml:space="preserve"> </v>
      </c>
      <c r="I351" s="103" t="str">
        <f>IF(직접데이타입력!$M356=2,IF(직접데이타입력!$E356="8",직접데이타입력!$K356," ")," ")</f>
        <v xml:space="preserve"> </v>
      </c>
      <c r="J351" s="103" t="str">
        <f>IF(직접데이타입력!$M356=2,IF(직접데이타입력!$E356="9",직접데이타입력!$K356," ")," ")</f>
        <v xml:space="preserve"> </v>
      </c>
      <c r="K351" s="103" t="str">
        <f>IF(직접데이타입력!$M356=2,IF(직접데이타입력!$E356="10",직접데이타입력!$K356," ")," ")</f>
        <v xml:space="preserve"> </v>
      </c>
      <c r="L351" s="103" t="str">
        <f>IF(직접데이타입력!$M356=2,IF(직접데이타입력!$E356="11",직접데이타입력!$K356," ")," ")</f>
        <v xml:space="preserve"> </v>
      </c>
      <c r="M351" s="103" t="str">
        <f>IF(직접데이타입력!$M356=2,IF(직접데이타입력!$E356="12",직접데이타입력!$K356," ")," ")</f>
        <v xml:space="preserve"> </v>
      </c>
      <c r="N351" s="103" t="str">
        <f>IF(직접데이타입력!$M356=2,IF(직접데이타입력!$E356="13",직접데이타입력!$K356," ")," ")</f>
        <v xml:space="preserve"> </v>
      </c>
      <c r="O351" s="103" t="str">
        <f>IF(직접데이타입력!$M356=2,IF(직접데이타입력!$E356="14",직접데이타입력!$K356," ")," ")</f>
        <v xml:space="preserve"> </v>
      </c>
      <c r="P351" s="103" t="str">
        <f>IF(직접데이타입력!$M356=2,IF(직접데이타입력!$E356="15",직접데이타입력!$K356," ")," ")</f>
        <v xml:space="preserve"> </v>
      </c>
      <c r="Q351" s="103" t="str">
        <f>IF(직접데이타입력!$M356=2,IF(직접데이타입력!$E356="16",직접데이타입력!$K356," ")," ")</f>
        <v xml:space="preserve"> </v>
      </c>
      <c r="R351" s="103" t="str">
        <f>IF(직접데이타입력!$M356=2,IF(직접데이타입력!$E356="17",직접데이타입력!$K356," ")," ")</f>
        <v xml:space="preserve"> </v>
      </c>
      <c r="S351" s="103" t="str">
        <f>IF(직접데이타입력!$M356=2,IF(직접데이타입력!$E356="18",직접데이타입력!$K356," ")," ")</f>
        <v xml:space="preserve"> </v>
      </c>
      <c r="T351" s="103" t="str">
        <f>IF(직접데이타입력!$M356=2,IF(직접데이타입력!$E356="19",직접데이타입력!$K356," ")," ")</f>
        <v xml:space="preserve"> </v>
      </c>
    </row>
    <row r="352" spans="1:20" ht="11.25" customHeight="1">
      <c r="A352" s="103">
        <f t="shared" si="5"/>
        <v>351</v>
      </c>
      <c r="B352" s="103" t="str">
        <f>IF(직접데이타입력!$M357=2,IF(직접데이타입력!$E357="1",직접데이타입력!$K357," ")," ")</f>
        <v xml:space="preserve"> </v>
      </c>
      <c r="C352" s="103" t="str">
        <f>IF(직접데이타입력!$M357=2,IF(직접데이타입력!$E357="2",직접데이타입력!$K357," ")," ")</f>
        <v xml:space="preserve"> </v>
      </c>
      <c r="D352" s="103" t="str">
        <f>IF(직접데이타입력!$M357=2,IF(직접데이타입력!$E357="3",직접데이타입력!$K357," ")," ")</f>
        <v xml:space="preserve"> </v>
      </c>
      <c r="E352" s="103" t="str">
        <f>IF(직접데이타입력!$M357=2,IF(직접데이타입력!$E357="4",직접데이타입력!$K357," ")," ")</f>
        <v xml:space="preserve"> </v>
      </c>
      <c r="F352" s="103" t="str">
        <f>IF(직접데이타입력!$M357=2,IF(직접데이타입력!$E357="5",직접데이타입력!$K357," ")," ")</f>
        <v xml:space="preserve"> </v>
      </c>
      <c r="G352" s="103" t="str">
        <f>IF(직접데이타입력!$M357=2,IF(직접데이타입력!$E357="6",직접데이타입력!$K357," ")," ")</f>
        <v xml:space="preserve"> </v>
      </c>
      <c r="H352" s="103" t="str">
        <f>IF(직접데이타입력!$M357=2,IF(직접데이타입력!$E357="7",직접데이타입력!$K357," ")," ")</f>
        <v xml:space="preserve"> </v>
      </c>
      <c r="I352" s="103" t="str">
        <f>IF(직접데이타입력!$M357=2,IF(직접데이타입력!$E357="8",직접데이타입력!$K357," ")," ")</f>
        <v xml:space="preserve"> </v>
      </c>
      <c r="J352" s="103" t="str">
        <f>IF(직접데이타입력!$M357=2,IF(직접데이타입력!$E357="9",직접데이타입력!$K357," ")," ")</f>
        <v xml:space="preserve"> </v>
      </c>
      <c r="K352" s="103" t="str">
        <f>IF(직접데이타입력!$M357=2,IF(직접데이타입력!$E357="10",직접데이타입력!$K357," ")," ")</f>
        <v xml:space="preserve"> </v>
      </c>
      <c r="L352" s="103" t="str">
        <f>IF(직접데이타입력!$M357=2,IF(직접데이타입력!$E357="11",직접데이타입력!$K357," ")," ")</f>
        <v xml:space="preserve"> </v>
      </c>
      <c r="M352" s="103" t="str">
        <f>IF(직접데이타입력!$M357=2,IF(직접데이타입력!$E357="12",직접데이타입력!$K357," ")," ")</f>
        <v xml:space="preserve"> </v>
      </c>
      <c r="N352" s="103" t="str">
        <f>IF(직접데이타입력!$M357=2,IF(직접데이타입력!$E357="13",직접데이타입력!$K357," ")," ")</f>
        <v xml:space="preserve"> </v>
      </c>
      <c r="O352" s="103" t="str">
        <f>IF(직접데이타입력!$M357=2,IF(직접데이타입력!$E357="14",직접데이타입력!$K357," ")," ")</f>
        <v xml:space="preserve"> </v>
      </c>
      <c r="P352" s="103" t="str">
        <f>IF(직접데이타입력!$M357=2,IF(직접데이타입력!$E357="15",직접데이타입력!$K357," ")," ")</f>
        <v xml:space="preserve"> </v>
      </c>
      <c r="Q352" s="103" t="str">
        <f>IF(직접데이타입력!$M357=2,IF(직접데이타입력!$E357="16",직접데이타입력!$K357," ")," ")</f>
        <v xml:space="preserve"> </v>
      </c>
      <c r="R352" s="103" t="str">
        <f>IF(직접데이타입력!$M357=2,IF(직접데이타입력!$E357="17",직접데이타입력!$K357," ")," ")</f>
        <v xml:space="preserve"> </v>
      </c>
      <c r="S352" s="103" t="str">
        <f>IF(직접데이타입력!$M357=2,IF(직접데이타입력!$E357="18",직접데이타입력!$K357," ")," ")</f>
        <v xml:space="preserve"> </v>
      </c>
      <c r="T352" s="103" t="str">
        <f>IF(직접데이타입력!$M357=2,IF(직접데이타입력!$E357="19",직접데이타입력!$K357," ")," ")</f>
        <v xml:space="preserve"> </v>
      </c>
    </row>
    <row r="353" spans="1:20" ht="11.25" customHeight="1">
      <c r="A353" s="103">
        <f t="shared" si="5"/>
        <v>352</v>
      </c>
      <c r="B353" s="103" t="str">
        <f>IF(직접데이타입력!$M358=2,IF(직접데이타입력!$E358="1",직접데이타입력!$K358," ")," ")</f>
        <v xml:space="preserve"> </v>
      </c>
      <c r="C353" s="103" t="str">
        <f>IF(직접데이타입력!$M358=2,IF(직접데이타입력!$E358="2",직접데이타입력!$K358," ")," ")</f>
        <v xml:space="preserve"> </v>
      </c>
      <c r="D353" s="103" t="str">
        <f>IF(직접데이타입력!$M358=2,IF(직접데이타입력!$E358="3",직접데이타입력!$K358," ")," ")</f>
        <v xml:space="preserve"> </v>
      </c>
      <c r="E353" s="103" t="str">
        <f>IF(직접데이타입력!$M358=2,IF(직접데이타입력!$E358="4",직접데이타입력!$K358," ")," ")</f>
        <v xml:space="preserve"> </v>
      </c>
      <c r="F353" s="103" t="str">
        <f>IF(직접데이타입력!$M358=2,IF(직접데이타입력!$E358="5",직접데이타입력!$K358," ")," ")</f>
        <v xml:space="preserve"> </v>
      </c>
      <c r="G353" s="103" t="str">
        <f>IF(직접데이타입력!$M358=2,IF(직접데이타입력!$E358="6",직접데이타입력!$K358," ")," ")</f>
        <v xml:space="preserve"> </v>
      </c>
      <c r="H353" s="103" t="str">
        <f>IF(직접데이타입력!$M358=2,IF(직접데이타입력!$E358="7",직접데이타입력!$K358," ")," ")</f>
        <v xml:space="preserve"> </v>
      </c>
      <c r="I353" s="103" t="str">
        <f>IF(직접데이타입력!$M358=2,IF(직접데이타입력!$E358="8",직접데이타입력!$K358," ")," ")</f>
        <v xml:space="preserve"> </v>
      </c>
      <c r="J353" s="103" t="str">
        <f>IF(직접데이타입력!$M358=2,IF(직접데이타입력!$E358="9",직접데이타입력!$K358," ")," ")</f>
        <v xml:space="preserve"> </v>
      </c>
      <c r="K353" s="103" t="str">
        <f>IF(직접데이타입력!$M358=2,IF(직접데이타입력!$E358="10",직접데이타입력!$K358," ")," ")</f>
        <v xml:space="preserve"> </v>
      </c>
      <c r="L353" s="103" t="str">
        <f>IF(직접데이타입력!$M358=2,IF(직접데이타입력!$E358="11",직접데이타입력!$K358," ")," ")</f>
        <v xml:space="preserve"> </v>
      </c>
      <c r="M353" s="103" t="str">
        <f>IF(직접데이타입력!$M358=2,IF(직접데이타입력!$E358="12",직접데이타입력!$K358," ")," ")</f>
        <v xml:space="preserve"> </v>
      </c>
      <c r="N353" s="103" t="str">
        <f>IF(직접데이타입력!$M358=2,IF(직접데이타입력!$E358="13",직접데이타입력!$K358," ")," ")</f>
        <v xml:space="preserve"> </v>
      </c>
      <c r="O353" s="103" t="str">
        <f>IF(직접데이타입력!$M358=2,IF(직접데이타입력!$E358="14",직접데이타입력!$K358," ")," ")</f>
        <v xml:space="preserve"> </v>
      </c>
      <c r="P353" s="103" t="str">
        <f>IF(직접데이타입력!$M358=2,IF(직접데이타입력!$E358="15",직접데이타입력!$K358," ")," ")</f>
        <v xml:space="preserve"> </v>
      </c>
      <c r="Q353" s="103" t="str">
        <f>IF(직접데이타입력!$M358=2,IF(직접데이타입력!$E358="16",직접데이타입력!$K358," ")," ")</f>
        <v xml:space="preserve"> </v>
      </c>
      <c r="R353" s="103" t="str">
        <f>IF(직접데이타입력!$M358=2,IF(직접데이타입력!$E358="17",직접데이타입력!$K358," ")," ")</f>
        <v xml:space="preserve"> </v>
      </c>
      <c r="S353" s="103" t="str">
        <f>IF(직접데이타입력!$M358=2,IF(직접데이타입력!$E358="18",직접데이타입력!$K358," ")," ")</f>
        <v xml:space="preserve"> </v>
      </c>
      <c r="T353" s="103" t="str">
        <f>IF(직접데이타입력!$M358=2,IF(직접데이타입력!$E358="19",직접데이타입력!$K358," ")," ")</f>
        <v xml:space="preserve"> </v>
      </c>
    </row>
    <row r="354" spans="1:20" ht="11.25" customHeight="1">
      <c r="A354" s="103">
        <f t="shared" si="5"/>
        <v>353</v>
      </c>
      <c r="B354" s="103" t="str">
        <f>IF(직접데이타입력!$M359=2,IF(직접데이타입력!$E359="1",직접데이타입력!$K359," ")," ")</f>
        <v xml:space="preserve"> </v>
      </c>
      <c r="C354" s="103" t="str">
        <f>IF(직접데이타입력!$M359=2,IF(직접데이타입력!$E359="2",직접데이타입력!$K359," ")," ")</f>
        <v xml:space="preserve"> </v>
      </c>
      <c r="D354" s="103" t="str">
        <f>IF(직접데이타입력!$M359=2,IF(직접데이타입력!$E359="3",직접데이타입력!$K359," ")," ")</f>
        <v xml:space="preserve"> </v>
      </c>
      <c r="E354" s="103" t="str">
        <f>IF(직접데이타입력!$M359=2,IF(직접데이타입력!$E359="4",직접데이타입력!$K359," ")," ")</f>
        <v xml:space="preserve"> </v>
      </c>
      <c r="F354" s="103" t="str">
        <f>IF(직접데이타입력!$M359=2,IF(직접데이타입력!$E359="5",직접데이타입력!$K359," ")," ")</f>
        <v xml:space="preserve"> </v>
      </c>
      <c r="G354" s="103" t="str">
        <f>IF(직접데이타입력!$M359=2,IF(직접데이타입력!$E359="6",직접데이타입력!$K359," ")," ")</f>
        <v xml:space="preserve"> </v>
      </c>
      <c r="H354" s="103" t="str">
        <f>IF(직접데이타입력!$M359=2,IF(직접데이타입력!$E359="7",직접데이타입력!$K359," ")," ")</f>
        <v xml:space="preserve"> </v>
      </c>
      <c r="I354" s="103" t="str">
        <f>IF(직접데이타입력!$M359=2,IF(직접데이타입력!$E359="8",직접데이타입력!$K359," ")," ")</f>
        <v xml:space="preserve"> </v>
      </c>
      <c r="J354" s="103" t="str">
        <f>IF(직접데이타입력!$M359=2,IF(직접데이타입력!$E359="9",직접데이타입력!$K359," ")," ")</f>
        <v xml:space="preserve"> </v>
      </c>
      <c r="K354" s="103" t="str">
        <f>IF(직접데이타입력!$M359=2,IF(직접데이타입력!$E359="10",직접데이타입력!$K359," ")," ")</f>
        <v xml:space="preserve"> </v>
      </c>
      <c r="L354" s="103" t="str">
        <f>IF(직접데이타입력!$M359=2,IF(직접데이타입력!$E359="11",직접데이타입력!$K359," ")," ")</f>
        <v xml:space="preserve"> </v>
      </c>
      <c r="M354" s="103" t="str">
        <f>IF(직접데이타입력!$M359=2,IF(직접데이타입력!$E359="12",직접데이타입력!$K359," ")," ")</f>
        <v xml:space="preserve"> </v>
      </c>
      <c r="N354" s="103" t="str">
        <f>IF(직접데이타입력!$M359=2,IF(직접데이타입력!$E359="13",직접데이타입력!$K359," ")," ")</f>
        <v xml:space="preserve"> </v>
      </c>
      <c r="O354" s="103" t="str">
        <f>IF(직접데이타입력!$M359=2,IF(직접데이타입력!$E359="14",직접데이타입력!$K359," ")," ")</f>
        <v xml:space="preserve"> </v>
      </c>
      <c r="P354" s="103" t="str">
        <f>IF(직접데이타입력!$M359=2,IF(직접데이타입력!$E359="15",직접데이타입력!$K359," ")," ")</f>
        <v xml:space="preserve"> </v>
      </c>
      <c r="Q354" s="103" t="str">
        <f>IF(직접데이타입력!$M359=2,IF(직접데이타입력!$E359="16",직접데이타입력!$K359," ")," ")</f>
        <v xml:space="preserve"> </v>
      </c>
      <c r="R354" s="103" t="str">
        <f>IF(직접데이타입력!$M359=2,IF(직접데이타입력!$E359="17",직접데이타입력!$K359," ")," ")</f>
        <v xml:space="preserve"> </v>
      </c>
      <c r="S354" s="103" t="str">
        <f>IF(직접데이타입력!$M359=2,IF(직접데이타입력!$E359="18",직접데이타입력!$K359," ")," ")</f>
        <v xml:space="preserve"> </v>
      </c>
      <c r="T354" s="103" t="str">
        <f>IF(직접데이타입력!$M359=2,IF(직접데이타입력!$E359="19",직접데이타입력!$K359," ")," ")</f>
        <v xml:space="preserve"> </v>
      </c>
    </row>
    <row r="355" spans="1:20" ht="11.25" customHeight="1">
      <c r="A355" s="103">
        <f t="shared" si="5"/>
        <v>354</v>
      </c>
      <c r="B355" s="103" t="str">
        <f>IF(직접데이타입력!$M360=2,IF(직접데이타입력!$E360="1",직접데이타입력!$K360," ")," ")</f>
        <v xml:space="preserve"> </v>
      </c>
      <c r="C355" s="103" t="str">
        <f>IF(직접데이타입력!$M360=2,IF(직접데이타입력!$E360="2",직접데이타입력!$K360," ")," ")</f>
        <v xml:space="preserve"> </v>
      </c>
      <c r="D355" s="103" t="str">
        <f>IF(직접데이타입력!$M360=2,IF(직접데이타입력!$E360="3",직접데이타입력!$K360," ")," ")</f>
        <v xml:space="preserve"> </v>
      </c>
      <c r="E355" s="103" t="str">
        <f>IF(직접데이타입력!$M360=2,IF(직접데이타입력!$E360="4",직접데이타입력!$K360," ")," ")</f>
        <v xml:space="preserve"> </v>
      </c>
      <c r="F355" s="103" t="str">
        <f>IF(직접데이타입력!$M360=2,IF(직접데이타입력!$E360="5",직접데이타입력!$K360," ")," ")</f>
        <v xml:space="preserve"> </v>
      </c>
      <c r="G355" s="103" t="str">
        <f>IF(직접데이타입력!$M360=2,IF(직접데이타입력!$E360="6",직접데이타입력!$K360," ")," ")</f>
        <v xml:space="preserve"> </v>
      </c>
      <c r="H355" s="103" t="str">
        <f>IF(직접데이타입력!$M360=2,IF(직접데이타입력!$E360="7",직접데이타입력!$K360," ")," ")</f>
        <v xml:space="preserve"> </v>
      </c>
      <c r="I355" s="103" t="str">
        <f>IF(직접데이타입력!$M360=2,IF(직접데이타입력!$E360="8",직접데이타입력!$K360," ")," ")</f>
        <v xml:space="preserve"> </v>
      </c>
      <c r="J355" s="103" t="str">
        <f>IF(직접데이타입력!$M360=2,IF(직접데이타입력!$E360="9",직접데이타입력!$K360," ")," ")</f>
        <v xml:space="preserve"> </v>
      </c>
      <c r="K355" s="103" t="str">
        <f>IF(직접데이타입력!$M360=2,IF(직접데이타입력!$E360="10",직접데이타입력!$K360," ")," ")</f>
        <v xml:space="preserve"> </v>
      </c>
      <c r="L355" s="103" t="str">
        <f>IF(직접데이타입력!$M360=2,IF(직접데이타입력!$E360="11",직접데이타입력!$K360," ")," ")</f>
        <v xml:space="preserve"> </v>
      </c>
      <c r="M355" s="103" t="str">
        <f>IF(직접데이타입력!$M360=2,IF(직접데이타입력!$E360="12",직접데이타입력!$K360," ")," ")</f>
        <v xml:space="preserve"> </v>
      </c>
      <c r="N355" s="103" t="str">
        <f>IF(직접데이타입력!$M360=2,IF(직접데이타입력!$E360="13",직접데이타입력!$K360," ")," ")</f>
        <v xml:space="preserve"> </v>
      </c>
      <c r="O355" s="103" t="str">
        <f>IF(직접데이타입력!$M360=2,IF(직접데이타입력!$E360="14",직접데이타입력!$K360," ")," ")</f>
        <v xml:space="preserve"> </v>
      </c>
      <c r="P355" s="103" t="str">
        <f>IF(직접데이타입력!$M360=2,IF(직접데이타입력!$E360="15",직접데이타입력!$K360," ")," ")</f>
        <v xml:space="preserve"> </v>
      </c>
      <c r="Q355" s="103" t="str">
        <f>IF(직접데이타입력!$M360=2,IF(직접데이타입력!$E360="16",직접데이타입력!$K360," ")," ")</f>
        <v xml:space="preserve"> </v>
      </c>
      <c r="R355" s="103" t="str">
        <f>IF(직접데이타입력!$M360=2,IF(직접데이타입력!$E360="17",직접데이타입력!$K360," ")," ")</f>
        <v xml:space="preserve"> </v>
      </c>
      <c r="S355" s="103" t="str">
        <f>IF(직접데이타입력!$M360=2,IF(직접데이타입력!$E360="18",직접데이타입력!$K360," ")," ")</f>
        <v xml:space="preserve"> </v>
      </c>
      <c r="T355" s="103" t="str">
        <f>IF(직접데이타입력!$M360=2,IF(직접데이타입력!$E360="19",직접데이타입력!$K360," ")," ")</f>
        <v xml:space="preserve"> </v>
      </c>
    </row>
    <row r="356" spans="1:20" ht="11.25" customHeight="1">
      <c r="A356" s="103">
        <f t="shared" si="5"/>
        <v>355</v>
      </c>
      <c r="B356" s="103" t="str">
        <f>IF(직접데이타입력!$M361=2,IF(직접데이타입력!$E361="1",직접데이타입력!$K361," ")," ")</f>
        <v xml:space="preserve"> </v>
      </c>
      <c r="C356" s="103" t="str">
        <f>IF(직접데이타입력!$M361=2,IF(직접데이타입력!$E361="2",직접데이타입력!$K361," ")," ")</f>
        <v xml:space="preserve"> </v>
      </c>
      <c r="D356" s="103" t="str">
        <f>IF(직접데이타입력!$M361=2,IF(직접데이타입력!$E361="3",직접데이타입력!$K361," ")," ")</f>
        <v xml:space="preserve"> </v>
      </c>
      <c r="E356" s="103" t="str">
        <f>IF(직접데이타입력!$M361=2,IF(직접데이타입력!$E361="4",직접데이타입력!$K361," ")," ")</f>
        <v xml:space="preserve"> </v>
      </c>
      <c r="F356" s="103" t="str">
        <f>IF(직접데이타입력!$M361=2,IF(직접데이타입력!$E361="5",직접데이타입력!$K361," ")," ")</f>
        <v xml:space="preserve"> </v>
      </c>
      <c r="G356" s="103" t="str">
        <f>IF(직접데이타입력!$M361=2,IF(직접데이타입력!$E361="6",직접데이타입력!$K361," ")," ")</f>
        <v xml:space="preserve"> </v>
      </c>
      <c r="H356" s="103" t="str">
        <f>IF(직접데이타입력!$M361=2,IF(직접데이타입력!$E361="7",직접데이타입력!$K361," ")," ")</f>
        <v xml:space="preserve"> </v>
      </c>
      <c r="I356" s="103" t="str">
        <f>IF(직접데이타입력!$M361=2,IF(직접데이타입력!$E361="8",직접데이타입력!$K361," ")," ")</f>
        <v xml:space="preserve"> </v>
      </c>
      <c r="J356" s="103" t="str">
        <f>IF(직접데이타입력!$M361=2,IF(직접데이타입력!$E361="9",직접데이타입력!$K361," ")," ")</f>
        <v xml:space="preserve"> </v>
      </c>
      <c r="K356" s="103" t="str">
        <f>IF(직접데이타입력!$M361=2,IF(직접데이타입력!$E361="10",직접데이타입력!$K361," ")," ")</f>
        <v xml:space="preserve"> </v>
      </c>
      <c r="L356" s="103" t="str">
        <f>IF(직접데이타입력!$M361=2,IF(직접데이타입력!$E361="11",직접데이타입력!$K361," ")," ")</f>
        <v xml:space="preserve"> </v>
      </c>
      <c r="M356" s="103" t="str">
        <f>IF(직접데이타입력!$M361=2,IF(직접데이타입력!$E361="12",직접데이타입력!$K361," ")," ")</f>
        <v xml:space="preserve"> </v>
      </c>
      <c r="N356" s="103" t="str">
        <f>IF(직접데이타입력!$M361=2,IF(직접데이타입력!$E361="13",직접데이타입력!$K361," ")," ")</f>
        <v xml:space="preserve"> </v>
      </c>
      <c r="O356" s="103" t="str">
        <f>IF(직접데이타입력!$M361=2,IF(직접데이타입력!$E361="14",직접데이타입력!$K361," ")," ")</f>
        <v xml:space="preserve"> </v>
      </c>
      <c r="P356" s="103" t="str">
        <f>IF(직접데이타입력!$M361=2,IF(직접데이타입력!$E361="15",직접데이타입력!$K361," ")," ")</f>
        <v xml:space="preserve"> </v>
      </c>
      <c r="Q356" s="103" t="str">
        <f>IF(직접데이타입력!$M361=2,IF(직접데이타입력!$E361="16",직접데이타입력!$K361," ")," ")</f>
        <v xml:space="preserve"> </v>
      </c>
      <c r="R356" s="103" t="str">
        <f>IF(직접데이타입력!$M361=2,IF(직접데이타입력!$E361="17",직접데이타입력!$K361," ")," ")</f>
        <v xml:space="preserve"> </v>
      </c>
      <c r="S356" s="103" t="str">
        <f>IF(직접데이타입력!$M361=2,IF(직접데이타입력!$E361="18",직접데이타입력!$K361," ")," ")</f>
        <v xml:space="preserve"> </v>
      </c>
      <c r="T356" s="103" t="str">
        <f>IF(직접데이타입력!$M361=2,IF(직접데이타입력!$E361="19",직접데이타입력!$K361," ")," ")</f>
        <v xml:space="preserve"> </v>
      </c>
    </row>
    <row r="357" spans="1:20" ht="11.25" customHeight="1">
      <c r="A357" s="103">
        <f t="shared" si="5"/>
        <v>356</v>
      </c>
      <c r="B357" s="103" t="str">
        <f>IF(직접데이타입력!$M362=2,IF(직접데이타입력!$E362="1",직접데이타입력!$K362," ")," ")</f>
        <v xml:space="preserve"> </v>
      </c>
      <c r="C357" s="103" t="str">
        <f>IF(직접데이타입력!$M362=2,IF(직접데이타입력!$E362="2",직접데이타입력!$K362," ")," ")</f>
        <v xml:space="preserve"> </v>
      </c>
      <c r="D357" s="103" t="str">
        <f>IF(직접데이타입력!$M362=2,IF(직접데이타입력!$E362="3",직접데이타입력!$K362," ")," ")</f>
        <v xml:space="preserve"> </v>
      </c>
      <c r="E357" s="103" t="str">
        <f>IF(직접데이타입력!$M362=2,IF(직접데이타입력!$E362="4",직접데이타입력!$K362," ")," ")</f>
        <v xml:space="preserve"> </v>
      </c>
      <c r="F357" s="103" t="str">
        <f>IF(직접데이타입력!$M362=2,IF(직접데이타입력!$E362="5",직접데이타입력!$K362," ")," ")</f>
        <v xml:space="preserve"> </v>
      </c>
      <c r="G357" s="103" t="str">
        <f>IF(직접데이타입력!$M362=2,IF(직접데이타입력!$E362="6",직접데이타입력!$K362," ")," ")</f>
        <v xml:space="preserve"> </v>
      </c>
      <c r="H357" s="103" t="str">
        <f>IF(직접데이타입력!$M362=2,IF(직접데이타입력!$E362="7",직접데이타입력!$K362," ")," ")</f>
        <v xml:space="preserve"> </v>
      </c>
      <c r="I357" s="103" t="str">
        <f>IF(직접데이타입력!$M362=2,IF(직접데이타입력!$E362="8",직접데이타입력!$K362," ")," ")</f>
        <v xml:space="preserve"> </v>
      </c>
      <c r="J357" s="103" t="str">
        <f>IF(직접데이타입력!$M362=2,IF(직접데이타입력!$E362="9",직접데이타입력!$K362," ")," ")</f>
        <v xml:space="preserve"> </v>
      </c>
      <c r="K357" s="103" t="str">
        <f>IF(직접데이타입력!$M362=2,IF(직접데이타입력!$E362="10",직접데이타입력!$K362," ")," ")</f>
        <v xml:space="preserve"> </v>
      </c>
      <c r="L357" s="103" t="str">
        <f>IF(직접데이타입력!$M362=2,IF(직접데이타입력!$E362="11",직접데이타입력!$K362," ")," ")</f>
        <v xml:space="preserve"> </v>
      </c>
      <c r="M357" s="103" t="str">
        <f>IF(직접데이타입력!$M362=2,IF(직접데이타입력!$E362="12",직접데이타입력!$K362," ")," ")</f>
        <v xml:space="preserve"> </v>
      </c>
      <c r="N357" s="103" t="str">
        <f>IF(직접데이타입력!$M362=2,IF(직접데이타입력!$E362="13",직접데이타입력!$K362," ")," ")</f>
        <v xml:space="preserve"> </v>
      </c>
      <c r="O357" s="103" t="str">
        <f>IF(직접데이타입력!$M362=2,IF(직접데이타입력!$E362="14",직접데이타입력!$K362," ")," ")</f>
        <v xml:space="preserve"> </v>
      </c>
      <c r="P357" s="103" t="str">
        <f>IF(직접데이타입력!$M362=2,IF(직접데이타입력!$E362="15",직접데이타입력!$K362," ")," ")</f>
        <v xml:space="preserve"> </v>
      </c>
      <c r="Q357" s="103" t="str">
        <f>IF(직접데이타입력!$M362=2,IF(직접데이타입력!$E362="16",직접데이타입력!$K362," ")," ")</f>
        <v xml:space="preserve"> </v>
      </c>
      <c r="R357" s="103" t="str">
        <f>IF(직접데이타입력!$M362=2,IF(직접데이타입력!$E362="17",직접데이타입력!$K362," ")," ")</f>
        <v xml:space="preserve"> </v>
      </c>
      <c r="S357" s="103" t="str">
        <f>IF(직접데이타입력!$M362=2,IF(직접데이타입력!$E362="18",직접데이타입력!$K362," ")," ")</f>
        <v xml:space="preserve"> </v>
      </c>
      <c r="T357" s="103" t="str">
        <f>IF(직접데이타입력!$M362=2,IF(직접데이타입력!$E362="19",직접데이타입력!$K362," ")," ")</f>
        <v xml:space="preserve"> </v>
      </c>
    </row>
    <row r="358" spans="1:20" ht="11.25" customHeight="1">
      <c r="A358" s="103">
        <f t="shared" si="5"/>
        <v>357</v>
      </c>
      <c r="B358" s="103" t="str">
        <f>IF(직접데이타입력!$M363=2,IF(직접데이타입력!$E363="1",직접데이타입력!$K363," ")," ")</f>
        <v xml:space="preserve"> </v>
      </c>
      <c r="C358" s="103" t="str">
        <f>IF(직접데이타입력!$M363=2,IF(직접데이타입력!$E363="2",직접데이타입력!$K363," ")," ")</f>
        <v xml:space="preserve"> </v>
      </c>
      <c r="D358" s="103" t="str">
        <f>IF(직접데이타입력!$M363=2,IF(직접데이타입력!$E363="3",직접데이타입력!$K363," ")," ")</f>
        <v xml:space="preserve"> </v>
      </c>
      <c r="E358" s="103" t="str">
        <f>IF(직접데이타입력!$M363=2,IF(직접데이타입력!$E363="4",직접데이타입력!$K363," ")," ")</f>
        <v xml:space="preserve"> </v>
      </c>
      <c r="F358" s="103" t="str">
        <f>IF(직접데이타입력!$M363=2,IF(직접데이타입력!$E363="5",직접데이타입력!$K363," ")," ")</f>
        <v xml:space="preserve"> </v>
      </c>
      <c r="G358" s="103" t="str">
        <f>IF(직접데이타입력!$M363=2,IF(직접데이타입력!$E363="6",직접데이타입력!$K363," ")," ")</f>
        <v xml:space="preserve"> </v>
      </c>
      <c r="H358" s="103" t="str">
        <f>IF(직접데이타입력!$M363=2,IF(직접데이타입력!$E363="7",직접데이타입력!$K363," ")," ")</f>
        <v xml:space="preserve"> </v>
      </c>
      <c r="I358" s="103" t="str">
        <f>IF(직접데이타입력!$M363=2,IF(직접데이타입력!$E363="8",직접데이타입력!$K363," ")," ")</f>
        <v xml:space="preserve"> </v>
      </c>
      <c r="J358" s="103" t="str">
        <f>IF(직접데이타입력!$M363=2,IF(직접데이타입력!$E363="9",직접데이타입력!$K363," ")," ")</f>
        <v xml:space="preserve"> </v>
      </c>
      <c r="K358" s="103" t="str">
        <f>IF(직접데이타입력!$M363=2,IF(직접데이타입력!$E363="10",직접데이타입력!$K363," ")," ")</f>
        <v xml:space="preserve"> </v>
      </c>
      <c r="L358" s="103" t="str">
        <f>IF(직접데이타입력!$M363=2,IF(직접데이타입력!$E363="11",직접데이타입력!$K363," ")," ")</f>
        <v xml:space="preserve"> </v>
      </c>
      <c r="M358" s="103" t="str">
        <f>IF(직접데이타입력!$M363=2,IF(직접데이타입력!$E363="12",직접데이타입력!$K363," ")," ")</f>
        <v xml:space="preserve"> </v>
      </c>
      <c r="N358" s="103" t="str">
        <f>IF(직접데이타입력!$M363=2,IF(직접데이타입력!$E363="13",직접데이타입력!$K363," ")," ")</f>
        <v xml:space="preserve"> </v>
      </c>
      <c r="O358" s="103" t="str">
        <f>IF(직접데이타입력!$M363=2,IF(직접데이타입력!$E363="14",직접데이타입력!$K363," ")," ")</f>
        <v xml:space="preserve"> </v>
      </c>
      <c r="P358" s="103" t="str">
        <f>IF(직접데이타입력!$M363=2,IF(직접데이타입력!$E363="15",직접데이타입력!$K363," ")," ")</f>
        <v xml:space="preserve"> </v>
      </c>
      <c r="Q358" s="103" t="str">
        <f>IF(직접데이타입력!$M363=2,IF(직접데이타입력!$E363="16",직접데이타입력!$K363," ")," ")</f>
        <v xml:space="preserve"> </v>
      </c>
      <c r="R358" s="103" t="str">
        <f>IF(직접데이타입력!$M363=2,IF(직접데이타입력!$E363="17",직접데이타입력!$K363," ")," ")</f>
        <v xml:space="preserve"> </v>
      </c>
      <c r="S358" s="103" t="str">
        <f>IF(직접데이타입력!$M363=2,IF(직접데이타입력!$E363="18",직접데이타입력!$K363," ")," ")</f>
        <v xml:space="preserve"> </v>
      </c>
      <c r="T358" s="103" t="str">
        <f>IF(직접데이타입력!$M363=2,IF(직접데이타입력!$E363="19",직접데이타입력!$K363," ")," ")</f>
        <v xml:space="preserve"> </v>
      </c>
    </row>
    <row r="359" spans="1:20" ht="11.25" customHeight="1">
      <c r="A359" s="103">
        <f t="shared" si="5"/>
        <v>358</v>
      </c>
      <c r="B359" s="103" t="str">
        <f>IF(직접데이타입력!$M364=2,IF(직접데이타입력!$E364="1",직접데이타입력!$K364," ")," ")</f>
        <v xml:space="preserve"> </v>
      </c>
      <c r="C359" s="103" t="str">
        <f>IF(직접데이타입력!$M364=2,IF(직접데이타입력!$E364="2",직접데이타입력!$K364," ")," ")</f>
        <v xml:space="preserve"> </v>
      </c>
      <c r="D359" s="103" t="str">
        <f>IF(직접데이타입력!$M364=2,IF(직접데이타입력!$E364="3",직접데이타입력!$K364," ")," ")</f>
        <v xml:space="preserve"> </v>
      </c>
      <c r="E359" s="103" t="str">
        <f>IF(직접데이타입력!$M364=2,IF(직접데이타입력!$E364="4",직접데이타입력!$K364," ")," ")</f>
        <v xml:space="preserve"> </v>
      </c>
      <c r="F359" s="103" t="str">
        <f>IF(직접데이타입력!$M364=2,IF(직접데이타입력!$E364="5",직접데이타입력!$K364," ")," ")</f>
        <v xml:space="preserve"> </v>
      </c>
      <c r="G359" s="103" t="str">
        <f>IF(직접데이타입력!$M364=2,IF(직접데이타입력!$E364="6",직접데이타입력!$K364," ")," ")</f>
        <v xml:space="preserve"> </v>
      </c>
      <c r="H359" s="103" t="str">
        <f>IF(직접데이타입력!$M364=2,IF(직접데이타입력!$E364="7",직접데이타입력!$K364," ")," ")</f>
        <v xml:space="preserve"> </v>
      </c>
      <c r="I359" s="103" t="str">
        <f>IF(직접데이타입력!$M364=2,IF(직접데이타입력!$E364="8",직접데이타입력!$K364," ")," ")</f>
        <v xml:space="preserve"> </v>
      </c>
      <c r="J359" s="103" t="str">
        <f>IF(직접데이타입력!$M364=2,IF(직접데이타입력!$E364="9",직접데이타입력!$K364," ")," ")</f>
        <v xml:space="preserve"> </v>
      </c>
      <c r="K359" s="103" t="str">
        <f>IF(직접데이타입력!$M364=2,IF(직접데이타입력!$E364="10",직접데이타입력!$K364," ")," ")</f>
        <v xml:space="preserve"> </v>
      </c>
      <c r="L359" s="103" t="str">
        <f>IF(직접데이타입력!$M364=2,IF(직접데이타입력!$E364="11",직접데이타입력!$K364," ")," ")</f>
        <v xml:space="preserve"> </v>
      </c>
      <c r="M359" s="103" t="str">
        <f>IF(직접데이타입력!$M364=2,IF(직접데이타입력!$E364="12",직접데이타입력!$K364," ")," ")</f>
        <v xml:space="preserve"> </v>
      </c>
      <c r="N359" s="103" t="str">
        <f>IF(직접데이타입력!$M364=2,IF(직접데이타입력!$E364="13",직접데이타입력!$K364," ")," ")</f>
        <v xml:space="preserve"> </v>
      </c>
      <c r="O359" s="103" t="str">
        <f>IF(직접데이타입력!$M364=2,IF(직접데이타입력!$E364="14",직접데이타입력!$K364," ")," ")</f>
        <v xml:space="preserve"> </v>
      </c>
      <c r="P359" s="103" t="str">
        <f>IF(직접데이타입력!$M364=2,IF(직접데이타입력!$E364="15",직접데이타입력!$K364," ")," ")</f>
        <v xml:space="preserve"> </v>
      </c>
      <c r="Q359" s="103" t="str">
        <f>IF(직접데이타입력!$M364=2,IF(직접데이타입력!$E364="16",직접데이타입력!$K364," ")," ")</f>
        <v xml:space="preserve"> </v>
      </c>
      <c r="R359" s="103" t="str">
        <f>IF(직접데이타입력!$M364=2,IF(직접데이타입력!$E364="17",직접데이타입력!$K364," ")," ")</f>
        <v xml:space="preserve"> </v>
      </c>
      <c r="S359" s="103" t="str">
        <f>IF(직접데이타입력!$M364=2,IF(직접데이타입력!$E364="18",직접데이타입력!$K364," ")," ")</f>
        <v xml:space="preserve"> </v>
      </c>
      <c r="T359" s="103" t="str">
        <f>IF(직접데이타입력!$M364=2,IF(직접데이타입력!$E364="19",직접데이타입력!$K364," ")," ")</f>
        <v xml:space="preserve"> </v>
      </c>
    </row>
    <row r="360" spans="1:20" ht="11.25" customHeight="1">
      <c r="A360" s="103">
        <f t="shared" si="5"/>
        <v>359</v>
      </c>
      <c r="B360" s="103" t="str">
        <f>IF(직접데이타입력!$M365=2,IF(직접데이타입력!$E365="1",직접데이타입력!$K365," ")," ")</f>
        <v xml:space="preserve"> </v>
      </c>
      <c r="C360" s="103" t="str">
        <f>IF(직접데이타입력!$M365=2,IF(직접데이타입력!$E365="2",직접데이타입력!$K365," ")," ")</f>
        <v xml:space="preserve"> </v>
      </c>
      <c r="D360" s="103" t="str">
        <f>IF(직접데이타입력!$M365=2,IF(직접데이타입력!$E365="3",직접데이타입력!$K365," ")," ")</f>
        <v xml:space="preserve"> </v>
      </c>
      <c r="E360" s="103" t="str">
        <f>IF(직접데이타입력!$M365=2,IF(직접데이타입력!$E365="4",직접데이타입력!$K365," ")," ")</f>
        <v xml:space="preserve"> </v>
      </c>
      <c r="F360" s="103" t="str">
        <f>IF(직접데이타입력!$M365=2,IF(직접데이타입력!$E365="5",직접데이타입력!$K365," ")," ")</f>
        <v xml:space="preserve"> </v>
      </c>
      <c r="G360" s="103" t="str">
        <f>IF(직접데이타입력!$M365=2,IF(직접데이타입력!$E365="6",직접데이타입력!$K365," ")," ")</f>
        <v xml:space="preserve"> </v>
      </c>
      <c r="H360" s="103" t="str">
        <f>IF(직접데이타입력!$M365=2,IF(직접데이타입력!$E365="7",직접데이타입력!$K365," ")," ")</f>
        <v xml:space="preserve"> </v>
      </c>
      <c r="I360" s="103" t="str">
        <f>IF(직접데이타입력!$M365=2,IF(직접데이타입력!$E365="8",직접데이타입력!$K365," ")," ")</f>
        <v xml:space="preserve"> </v>
      </c>
      <c r="J360" s="103" t="str">
        <f>IF(직접데이타입력!$M365=2,IF(직접데이타입력!$E365="9",직접데이타입력!$K365," ")," ")</f>
        <v xml:space="preserve"> </v>
      </c>
      <c r="K360" s="103" t="str">
        <f>IF(직접데이타입력!$M365=2,IF(직접데이타입력!$E365="10",직접데이타입력!$K365," ")," ")</f>
        <v xml:space="preserve"> </v>
      </c>
      <c r="L360" s="103" t="str">
        <f>IF(직접데이타입력!$M365=2,IF(직접데이타입력!$E365="11",직접데이타입력!$K365," ")," ")</f>
        <v xml:space="preserve"> </v>
      </c>
      <c r="M360" s="103" t="str">
        <f>IF(직접데이타입력!$M365=2,IF(직접데이타입력!$E365="12",직접데이타입력!$K365," ")," ")</f>
        <v xml:space="preserve"> </v>
      </c>
      <c r="N360" s="103" t="str">
        <f>IF(직접데이타입력!$M365=2,IF(직접데이타입력!$E365="13",직접데이타입력!$K365," ")," ")</f>
        <v xml:space="preserve"> </v>
      </c>
      <c r="O360" s="103" t="str">
        <f>IF(직접데이타입력!$M365=2,IF(직접데이타입력!$E365="14",직접데이타입력!$K365," ")," ")</f>
        <v xml:space="preserve"> </v>
      </c>
      <c r="P360" s="103" t="str">
        <f>IF(직접데이타입력!$M365=2,IF(직접데이타입력!$E365="15",직접데이타입력!$K365," ")," ")</f>
        <v xml:space="preserve"> </v>
      </c>
      <c r="Q360" s="103" t="str">
        <f>IF(직접데이타입력!$M365=2,IF(직접데이타입력!$E365="16",직접데이타입력!$K365," ")," ")</f>
        <v xml:space="preserve"> </v>
      </c>
      <c r="R360" s="103" t="str">
        <f>IF(직접데이타입력!$M365=2,IF(직접데이타입력!$E365="17",직접데이타입력!$K365," ")," ")</f>
        <v xml:space="preserve"> </v>
      </c>
      <c r="S360" s="103" t="str">
        <f>IF(직접데이타입력!$M365=2,IF(직접데이타입력!$E365="18",직접데이타입력!$K365," ")," ")</f>
        <v xml:space="preserve"> </v>
      </c>
      <c r="T360" s="103" t="str">
        <f>IF(직접데이타입력!$M365=2,IF(직접데이타입력!$E365="19",직접데이타입력!$K365," ")," ")</f>
        <v xml:space="preserve"> </v>
      </c>
    </row>
    <row r="361" spans="1:20" ht="11.25" customHeight="1">
      <c r="A361" s="103">
        <f t="shared" si="5"/>
        <v>360</v>
      </c>
      <c r="B361" s="103" t="str">
        <f>IF(직접데이타입력!$M366=2,IF(직접데이타입력!$E366="1",직접데이타입력!$K366," ")," ")</f>
        <v xml:space="preserve"> </v>
      </c>
      <c r="C361" s="103" t="str">
        <f>IF(직접데이타입력!$M366=2,IF(직접데이타입력!$E366="2",직접데이타입력!$K366," ")," ")</f>
        <v xml:space="preserve"> </v>
      </c>
      <c r="D361" s="103" t="str">
        <f>IF(직접데이타입력!$M366=2,IF(직접데이타입력!$E366="3",직접데이타입력!$K366," ")," ")</f>
        <v xml:space="preserve"> </v>
      </c>
      <c r="E361" s="103" t="str">
        <f>IF(직접데이타입력!$M366=2,IF(직접데이타입력!$E366="4",직접데이타입력!$K366," ")," ")</f>
        <v xml:space="preserve"> </v>
      </c>
      <c r="F361" s="103" t="str">
        <f>IF(직접데이타입력!$M366=2,IF(직접데이타입력!$E366="5",직접데이타입력!$K366," ")," ")</f>
        <v xml:space="preserve"> </v>
      </c>
      <c r="G361" s="103" t="str">
        <f>IF(직접데이타입력!$M366=2,IF(직접데이타입력!$E366="6",직접데이타입력!$K366," ")," ")</f>
        <v xml:space="preserve"> </v>
      </c>
      <c r="H361" s="103" t="str">
        <f>IF(직접데이타입력!$M366=2,IF(직접데이타입력!$E366="7",직접데이타입력!$K366," ")," ")</f>
        <v xml:space="preserve"> </v>
      </c>
      <c r="I361" s="103" t="str">
        <f>IF(직접데이타입력!$M366=2,IF(직접데이타입력!$E366="8",직접데이타입력!$K366," ")," ")</f>
        <v xml:space="preserve"> </v>
      </c>
      <c r="J361" s="103" t="str">
        <f>IF(직접데이타입력!$M366=2,IF(직접데이타입력!$E366="9",직접데이타입력!$K366," ")," ")</f>
        <v xml:space="preserve"> </v>
      </c>
      <c r="K361" s="103" t="str">
        <f>IF(직접데이타입력!$M366=2,IF(직접데이타입력!$E366="10",직접데이타입력!$K366," ")," ")</f>
        <v xml:space="preserve"> </v>
      </c>
      <c r="L361" s="103" t="str">
        <f>IF(직접데이타입력!$M366=2,IF(직접데이타입력!$E366="11",직접데이타입력!$K366," ")," ")</f>
        <v xml:space="preserve"> </v>
      </c>
      <c r="M361" s="103" t="str">
        <f>IF(직접데이타입력!$M366=2,IF(직접데이타입력!$E366="12",직접데이타입력!$K366," ")," ")</f>
        <v xml:space="preserve"> </v>
      </c>
      <c r="N361" s="103" t="str">
        <f>IF(직접데이타입력!$M366=2,IF(직접데이타입력!$E366="13",직접데이타입력!$K366," ")," ")</f>
        <v xml:space="preserve"> </v>
      </c>
      <c r="O361" s="103" t="str">
        <f>IF(직접데이타입력!$M366=2,IF(직접데이타입력!$E366="14",직접데이타입력!$K366," ")," ")</f>
        <v xml:space="preserve"> </v>
      </c>
      <c r="P361" s="103" t="str">
        <f>IF(직접데이타입력!$M366=2,IF(직접데이타입력!$E366="15",직접데이타입력!$K366," ")," ")</f>
        <v xml:space="preserve"> </v>
      </c>
      <c r="Q361" s="103" t="str">
        <f>IF(직접데이타입력!$M366=2,IF(직접데이타입력!$E366="16",직접데이타입력!$K366," ")," ")</f>
        <v xml:space="preserve"> </v>
      </c>
      <c r="R361" s="103" t="str">
        <f>IF(직접데이타입력!$M366=2,IF(직접데이타입력!$E366="17",직접데이타입력!$K366," ")," ")</f>
        <v xml:space="preserve"> </v>
      </c>
      <c r="S361" s="103" t="str">
        <f>IF(직접데이타입력!$M366=2,IF(직접데이타입력!$E366="18",직접데이타입력!$K366," ")," ")</f>
        <v xml:space="preserve"> </v>
      </c>
      <c r="T361" s="103" t="str">
        <f>IF(직접데이타입력!$M366=2,IF(직접데이타입력!$E366="19",직접데이타입력!$K366," ")," ")</f>
        <v xml:space="preserve"> </v>
      </c>
    </row>
    <row r="362" spans="1:20" ht="11.25" customHeight="1">
      <c r="A362" s="103">
        <f t="shared" si="5"/>
        <v>361</v>
      </c>
      <c r="B362" s="103" t="str">
        <f>IF(직접데이타입력!$M367=2,IF(직접데이타입력!$E367="1",직접데이타입력!$K367," ")," ")</f>
        <v xml:space="preserve"> </v>
      </c>
      <c r="C362" s="103" t="str">
        <f>IF(직접데이타입력!$M367=2,IF(직접데이타입력!$E367="2",직접데이타입력!$K367," ")," ")</f>
        <v xml:space="preserve"> </v>
      </c>
      <c r="D362" s="103" t="str">
        <f>IF(직접데이타입력!$M367=2,IF(직접데이타입력!$E367="3",직접데이타입력!$K367," ")," ")</f>
        <v xml:space="preserve"> </v>
      </c>
      <c r="E362" s="103" t="str">
        <f>IF(직접데이타입력!$M367=2,IF(직접데이타입력!$E367="4",직접데이타입력!$K367," ")," ")</f>
        <v xml:space="preserve"> </v>
      </c>
      <c r="F362" s="103" t="str">
        <f>IF(직접데이타입력!$M367=2,IF(직접데이타입력!$E367="5",직접데이타입력!$K367," ")," ")</f>
        <v xml:space="preserve"> </v>
      </c>
      <c r="G362" s="103" t="str">
        <f>IF(직접데이타입력!$M367=2,IF(직접데이타입력!$E367="6",직접데이타입력!$K367," ")," ")</f>
        <v xml:space="preserve"> </v>
      </c>
      <c r="H362" s="103" t="str">
        <f>IF(직접데이타입력!$M367=2,IF(직접데이타입력!$E367="7",직접데이타입력!$K367," ")," ")</f>
        <v xml:space="preserve"> </v>
      </c>
      <c r="I362" s="103" t="str">
        <f>IF(직접데이타입력!$M367=2,IF(직접데이타입력!$E367="8",직접데이타입력!$K367," ")," ")</f>
        <v xml:space="preserve"> </v>
      </c>
      <c r="J362" s="103" t="str">
        <f>IF(직접데이타입력!$M367=2,IF(직접데이타입력!$E367="9",직접데이타입력!$K367," ")," ")</f>
        <v xml:space="preserve"> </v>
      </c>
      <c r="K362" s="103" t="str">
        <f>IF(직접데이타입력!$M367=2,IF(직접데이타입력!$E367="10",직접데이타입력!$K367," ")," ")</f>
        <v xml:space="preserve"> </v>
      </c>
      <c r="L362" s="103" t="str">
        <f>IF(직접데이타입력!$M367=2,IF(직접데이타입력!$E367="11",직접데이타입력!$K367," ")," ")</f>
        <v xml:space="preserve"> </v>
      </c>
      <c r="M362" s="103" t="str">
        <f>IF(직접데이타입력!$M367=2,IF(직접데이타입력!$E367="12",직접데이타입력!$K367," ")," ")</f>
        <v xml:space="preserve"> </v>
      </c>
      <c r="N362" s="103" t="str">
        <f>IF(직접데이타입력!$M367=2,IF(직접데이타입력!$E367="13",직접데이타입력!$K367," ")," ")</f>
        <v xml:space="preserve"> </v>
      </c>
      <c r="O362" s="103" t="str">
        <f>IF(직접데이타입력!$M367=2,IF(직접데이타입력!$E367="14",직접데이타입력!$K367," ")," ")</f>
        <v xml:space="preserve"> </v>
      </c>
      <c r="P362" s="103" t="str">
        <f>IF(직접데이타입력!$M367=2,IF(직접데이타입력!$E367="15",직접데이타입력!$K367," ")," ")</f>
        <v xml:space="preserve"> </v>
      </c>
      <c r="Q362" s="103" t="str">
        <f>IF(직접데이타입력!$M367=2,IF(직접데이타입력!$E367="16",직접데이타입력!$K367," ")," ")</f>
        <v xml:space="preserve"> </v>
      </c>
      <c r="R362" s="103" t="str">
        <f>IF(직접데이타입력!$M367=2,IF(직접데이타입력!$E367="17",직접데이타입력!$K367," ")," ")</f>
        <v xml:space="preserve"> </v>
      </c>
      <c r="S362" s="103" t="str">
        <f>IF(직접데이타입력!$M367=2,IF(직접데이타입력!$E367="18",직접데이타입력!$K367," ")," ")</f>
        <v xml:space="preserve"> </v>
      </c>
      <c r="T362" s="103" t="str">
        <f>IF(직접데이타입력!$M367=2,IF(직접데이타입력!$E367="19",직접데이타입력!$K367," ")," ")</f>
        <v xml:space="preserve"> </v>
      </c>
    </row>
    <row r="363" spans="1:20" ht="11.25" customHeight="1">
      <c r="A363" s="103">
        <f t="shared" si="5"/>
        <v>362</v>
      </c>
      <c r="B363" s="103" t="str">
        <f>IF(직접데이타입력!$M368=2,IF(직접데이타입력!$E368="1",직접데이타입력!$K368," ")," ")</f>
        <v xml:space="preserve"> </v>
      </c>
      <c r="C363" s="103" t="str">
        <f>IF(직접데이타입력!$M368=2,IF(직접데이타입력!$E368="2",직접데이타입력!$K368," ")," ")</f>
        <v xml:space="preserve"> </v>
      </c>
      <c r="D363" s="103" t="str">
        <f>IF(직접데이타입력!$M368=2,IF(직접데이타입력!$E368="3",직접데이타입력!$K368," ")," ")</f>
        <v xml:space="preserve"> </v>
      </c>
      <c r="E363" s="103" t="str">
        <f>IF(직접데이타입력!$M368=2,IF(직접데이타입력!$E368="4",직접데이타입력!$K368," ")," ")</f>
        <v xml:space="preserve"> </v>
      </c>
      <c r="F363" s="103" t="str">
        <f>IF(직접데이타입력!$M368=2,IF(직접데이타입력!$E368="5",직접데이타입력!$K368," ")," ")</f>
        <v xml:space="preserve"> </v>
      </c>
      <c r="G363" s="103" t="str">
        <f>IF(직접데이타입력!$M368=2,IF(직접데이타입력!$E368="6",직접데이타입력!$K368," ")," ")</f>
        <v xml:space="preserve"> </v>
      </c>
      <c r="H363" s="103" t="str">
        <f>IF(직접데이타입력!$M368=2,IF(직접데이타입력!$E368="7",직접데이타입력!$K368," ")," ")</f>
        <v xml:space="preserve"> </v>
      </c>
      <c r="I363" s="103" t="str">
        <f>IF(직접데이타입력!$M368=2,IF(직접데이타입력!$E368="8",직접데이타입력!$K368," ")," ")</f>
        <v xml:space="preserve"> </v>
      </c>
      <c r="J363" s="103" t="str">
        <f>IF(직접데이타입력!$M368=2,IF(직접데이타입력!$E368="9",직접데이타입력!$K368," ")," ")</f>
        <v xml:space="preserve"> </v>
      </c>
      <c r="K363" s="103" t="str">
        <f>IF(직접데이타입력!$M368=2,IF(직접데이타입력!$E368="10",직접데이타입력!$K368," ")," ")</f>
        <v xml:space="preserve"> </v>
      </c>
      <c r="L363" s="103" t="str">
        <f>IF(직접데이타입력!$M368=2,IF(직접데이타입력!$E368="11",직접데이타입력!$K368," ")," ")</f>
        <v xml:space="preserve"> </v>
      </c>
      <c r="M363" s="103" t="str">
        <f>IF(직접데이타입력!$M368=2,IF(직접데이타입력!$E368="12",직접데이타입력!$K368," ")," ")</f>
        <v xml:space="preserve"> </v>
      </c>
      <c r="N363" s="103" t="str">
        <f>IF(직접데이타입력!$M368=2,IF(직접데이타입력!$E368="13",직접데이타입력!$K368," ")," ")</f>
        <v xml:space="preserve"> </v>
      </c>
      <c r="O363" s="103" t="str">
        <f>IF(직접데이타입력!$M368=2,IF(직접데이타입력!$E368="14",직접데이타입력!$K368," ")," ")</f>
        <v xml:space="preserve"> </v>
      </c>
      <c r="P363" s="103" t="str">
        <f>IF(직접데이타입력!$M368=2,IF(직접데이타입력!$E368="15",직접데이타입력!$K368," ")," ")</f>
        <v xml:space="preserve"> </v>
      </c>
      <c r="Q363" s="103" t="str">
        <f>IF(직접데이타입력!$M368=2,IF(직접데이타입력!$E368="16",직접데이타입력!$K368," ")," ")</f>
        <v xml:space="preserve"> </v>
      </c>
      <c r="R363" s="103" t="str">
        <f>IF(직접데이타입력!$M368=2,IF(직접데이타입력!$E368="17",직접데이타입력!$K368," ")," ")</f>
        <v xml:space="preserve"> </v>
      </c>
      <c r="S363" s="103" t="str">
        <f>IF(직접데이타입력!$M368=2,IF(직접데이타입력!$E368="18",직접데이타입력!$K368," ")," ")</f>
        <v xml:space="preserve"> </v>
      </c>
      <c r="T363" s="103" t="str">
        <f>IF(직접데이타입력!$M368=2,IF(직접데이타입력!$E368="19",직접데이타입력!$K368," ")," ")</f>
        <v xml:space="preserve"> </v>
      </c>
    </row>
    <row r="364" spans="1:20" ht="11.25" customHeight="1">
      <c r="A364" s="103">
        <f t="shared" si="5"/>
        <v>363</v>
      </c>
      <c r="B364" s="103" t="str">
        <f>IF(직접데이타입력!$M369=2,IF(직접데이타입력!$E369="1",직접데이타입력!$K369," ")," ")</f>
        <v xml:space="preserve"> </v>
      </c>
      <c r="C364" s="103" t="str">
        <f>IF(직접데이타입력!$M369=2,IF(직접데이타입력!$E369="2",직접데이타입력!$K369," ")," ")</f>
        <v xml:space="preserve"> </v>
      </c>
      <c r="D364" s="103" t="str">
        <f>IF(직접데이타입력!$M369=2,IF(직접데이타입력!$E369="3",직접데이타입력!$K369," ")," ")</f>
        <v xml:space="preserve"> </v>
      </c>
      <c r="E364" s="103" t="str">
        <f>IF(직접데이타입력!$M369=2,IF(직접데이타입력!$E369="4",직접데이타입력!$K369," ")," ")</f>
        <v xml:space="preserve"> </v>
      </c>
      <c r="F364" s="103" t="str">
        <f>IF(직접데이타입력!$M369=2,IF(직접데이타입력!$E369="5",직접데이타입력!$K369," ")," ")</f>
        <v xml:space="preserve"> </v>
      </c>
      <c r="G364" s="103" t="str">
        <f>IF(직접데이타입력!$M369=2,IF(직접데이타입력!$E369="6",직접데이타입력!$K369," ")," ")</f>
        <v xml:space="preserve"> </v>
      </c>
      <c r="H364" s="103" t="str">
        <f>IF(직접데이타입력!$M369=2,IF(직접데이타입력!$E369="7",직접데이타입력!$K369," ")," ")</f>
        <v xml:space="preserve"> </v>
      </c>
      <c r="I364" s="103" t="str">
        <f>IF(직접데이타입력!$M369=2,IF(직접데이타입력!$E369="8",직접데이타입력!$K369," ")," ")</f>
        <v xml:space="preserve"> </v>
      </c>
      <c r="J364" s="103" t="str">
        <f>IF(직접데이타입력!$M369=2,IF(직접데이타입력!$E369="9",직접데이타입력!$K369," ")," ")</f>
        <v xml:space="preserve"> </v>
      </c>
      <c r="K364" s="103" t="str">
        <f>IF(직접데이타입력!$M369=2,IF(직접데이타입력!$E369="10",직접데이타입력!$K369," ")," ")</f>
        <v xml:space="preserve"> </v>
      </c>
      <c r="L364" s="103" t="str">
        <f>IF(직접데이타입력!$M369=2,IF(직접데이타입력!$E369="11",직접데이타입력!$K369," ")," ")</f>
        <v xml:space="preserve"> </v>
      </c>
      <c r="M364" s="103" t="str">
        <f>IF(직접데이타입력!$M369=2,IF(직접데이타입력!$E369="12",직접데이타입력!$K369," ")," ")</f>
        <v xml:space="preserve"> </v>
      </c>
      <c r="N364" s="103" t="str">
        <f>IF(직접데이타입력!$M369=2,IF(직접데이타입력!$E369="13",직접데이타입력!$K369," ")," ")</f>
        <v xml:space="preserve"> </v>
      </c>
      <c r="O364" s="103" t="str">
        <f>IF(직접데이타입력!$M369=2,IF(직접데이타입력!$E369="14",직접데이타입력!$K369," ")," ")</f>
        <v xml:space="preserve"> </v>
      </c>
      <c r="P364" s="103" t="str">
        <f>IF(직접데이타입력!$M369=2,IF(직접데이타입력!$E369="15",직접데이타입력!$K369," ")," ")</f>
        <v xml:space="preserve"> </v>
      </c>
      <c r="Q364" s="103" t="str">
        <f>IF(직접데이타입력!$M369=2,IF(직접데이타입력!$E369="16",직접데이타입력!$K369," ")," ")</f>
        <v xml:space="preserve"> </v>
      </c>
      <c r="R364" s="103" t="str">
        <f>IF(직접데이타입력!$M369=2,IF(직접데이타입력!$E369="17",직접데이타입력!$K369," ")," ")</f>
        <v xml:space="preserve"> </v>
      </c>
      <c r="S364" s="103" t="str">
        <f>IF(직접데이타입력!$M369=2,IF(직접데이타입력!$E369="18",직접데이타입력!$K369," ")," ")</f>
        <v xml:space="preserve"> </v>
      </c>
      <c r="T364" s="103" t="str">
        <f>IF(직접데이타입력!$M369=2,IF(직접데이타입력!$E369="19",직접데이타입력!$K369," ")," ")</f>
        <v xml:space="preserve"> </v>
      </c>
    </row>
    <row r="365" spans="1:20" ht="11.25" customHeight="1">
      <c r="A365" s="103">
        <f t="shared" si="5"/>
        <v>364</v>
      </c>
      <c r="B365" s="103" t="str">
        <f>IF(직접데이타입력!$M370=2,IF(직접데이타입력!$E370="1",직접데이타입력!$K370," ")," ")</f>
        <v xml:space="preserve"> </v>
      </c>
      <c r="C365" s="103" t="str">
        <f>IF(직접데이타입력!$M370=2,IF(직접데이타입력!$E370="2",직접데이타입력!$K370," ")," ")</f>
        <v xml:space="preserve"> </v>
      </c>
      <c r="D365" s="103" t="str">
        <f>IF(직접데이타입력!$M370=2,IF(직접데이타입력!$E370="3",직접데이타입력!$K370," ")," ")</f>
        <v xml:space="preserve"> </v>
      </c>
      <c r="E365" s="103" t="str">
        <f>IF(직접데이타입력!$M370=2,IF(직접데이타입력!$E370="4",직접데이타입력!$K370," ")," ")</f>
        <v xml:space="preserve"> </v>
      </c>
      <c r="F365" s="103" t="str">
        <f>IF(직접데이타입력!$M370=2,IF(직접데이타입력!$E370="5",직접데이타입력!$K370," ")," ")</f>
        <v xml:space="preserve"> </v>
      </c>
      <c r="G365" s="103" t="str">
        <f>IF(직접데이타입력!$M370=2,IF(직접데이타입력!$E370="6",직접데이타입력!$K370," ")," ")</f>
        <v xml:space="preserve"> </v>
      </c>
      <c r="H365" s="103" t="str">
        <f>IF(직접데이타입력!$M370=2,IF(직접데이타입력!$E370="7",직접데이타입력!$K370," ")," ")</f>
        <v xml:space="preserve"> </v>
      </c>
      <c r="I365" s="103" t="str">
        <f>IF(직접데이타입력!$M370=2,IF(직접데이타입력!$E370="8",직접데이타입력!$K370," ")," ")</f>
        <v xml:space="preserve"> </v>
      </c>
      <c r="J365" s="103" t="str">
        <f>IF(직접데이타입력!$M370=2,IF(직접데이타입력!$E370="9",직접데이타입력!$K370," ")," ")</f>
        <v xml:space="preserve"> </v>
      </c>
      <c r="K365" s="103" t="str">
        <f>IF(직접데이타입력!$M370=2,IF(직접데이타입력!$E370="10",직접데이타입력!$K370," ")," ")</f>
        <v xml:space="preserve"> </v>
      </c>
      <c r="L365" s="103" t="str">
        <f>IF(직접데이타입력!$M370=2,IF(직접데이타입력!$E370="11",직접데이타입력!$K370," ")," ")</f>
        <v xml:space="preserve"> </v>
      </c>
      <c r="M365" s="103" t="str">
        <f>IF(직접데이타입력!$M370=2,IF(직접데이타입력!$E370="12",직접데이타입력!$K370," ")," ")</f>
        <v xml:space="preserve"> </v>
      </c>
      <c r="N365" s="103" t="str">
        <f>IF(직접데이타입력!$M370=2,IF(직접데이타입력!$E370="13",직접데이타입력!$K370," ")," ")</f>
        <v xml:space="preserve"> </v>
      </c>
      <c r="O365" s="103" t="str">
        <f>IF(직접데이타입력!$M370=2,IF(직접데이타입력!$E370="14",직접데이타입력!$K370," ")," ")</f>
        <v xml:space="preserve"> </v>
      </c>
      <c r="P365" s="103" t="str">
        <f>IF(직접데이타입력!$M370=2,IF(직접데이타입력!$E370="15",직접데이타입력!$K370," ")," ")</f>
        <v xml:space="preserve"> </v>
      </c>
      <c r="Q365" s="103" t="str">
        <f>IF(직접데이타입력!$M370=2,IF(직접데이타입력!$E370="16",직접데이타입력!$K370," ")," ")</f>
        <v xml:space="preserve"> </v>
      </c>
      <c r="R365" s="103" t="str">
        <f>IF(직접데이타입력!$M370=2,IF(직접데이타입력!$E370="17",직접데이타입력!$K370," ")," ")</f>
        <v xml:space="preserve"> </v>
      </c>
      <c r="S365" s="103" t="str">
        <f>IF(직접데이타입력!$M370=2,IF(직접데이타입력!$E370="18",직접데이타입력!$K370," ")," ")</f>
        <v xml:space="preserve"> </v>
      </c>
      <c r="T365" s="103" t="str">
        <f>IF(직접데이타입력!$M370=2,IF(직접데이타입력!$E370="19",직접데이타입력!$K370," ")," ")</f>
        <v xml:space="preserve"> </v>
      </c>
    </row>
    <row r="366" spans="1:20" ht="11.25" customHeight="1">
      <c r="A366" s="103">
        <f t="shared" si="5"/>
        <v>365</v>
      </c>
      <c r="B366" s="103" t="str">
        <f>IF(직접데이타입력!$M371=2,IF(직접데이타입력!$E371="1",직접데이타입력!$K371," ")," ")</f>
        <v xml:space="preserve"> </v>
      </c>
      <c r="C366" s="103" t="str">
        <f>IF(직접데이타입력!$M371=2,IF(직접데이타입력!$E371="2",직접데이타입력!$K371," ")," ")</f>
        <v xml:space="preserve"> </v>
      </c>
      <c r="D366" s="103" t="str">
        <f>IF(직접데이타입력!$M371=2,IF(직접데이타입력!$E371="3",직접데이타입력!$K371," ")," ")</f>
        <v xml:space="preserve"> </v>
      </c>
      <c r="E366" s="103" t="str">
        <f>IF(직접데이타입력!$M371=2,IF(직접데이타입력!$E371="4",직접데이타입력!$K371," ")," ")</f>
        <v xml:space="preserve"> </v>
      </c>
      <c r="F366" s="103" t="str">
        <f>IF(직접데이타입력!$M371=2,IF(직접데이타입력!$E371="5",직접데이타입력!$K371," ")," ")</f>
        <v xml:space="preserve"> </v>
      </c>
      <c r="G366" s="103" t="str">
        <f>IF(직접데이타입력!$M371=2,IF(직접데이타입력!$E371="6",직접데이타입력!$K371," ")," ")</f>
        <v xml:space="preserve"> </v>
      </c>
      <c r="H366" s="103" t="str">
        <f>IF(직접데이타입력!$M371=2,IF(직접데이타입력!$E371="7",직접데이타입력!$K371," ")," ")</f>
        <v xml:space="preserve"> </v>
      </c>
      <c r="I366" s="103" t="str">
        <f>IF(직접데이타입력!$M371=2,IF(직접데이타입력!$E371="8",직접데이타입력!$K371," ")," ")</f>
        <v xml:space="preserve"> </v>
      </c>
      <c r="J366" s="103" t="str">
        <f>IF(직접데이타입력!$M371=2,IF(직접데이타입력!$E371="9",직접데이타입력!$K371," ")," ")</f>
        <v xml:space="preserve"> </v>
      </c>
      <c r="K366" s="103" t="str">
        <f>IF(직접데이타입력!$M371=2,IF(직접데이타입력!$E371="10",직접데이타입력!$K371," ")," ")</f>
        <v xml:space="preserve"> </v>
      </c>
      <c r="L366" s="103" t="str">
        <f>IF(직접데이타입력!$M371=2,IF(직접데이타입력!$E371="11",직접데이타입력!$K371," ")," ")</f>
        <v xml:space="preserve"> </v>
      </c>
      <c r="M366" s="103" t="str">
        <f>IF(직접데이타입력!$M371=2,IF(직접데이타입력!$E371="12",직접데이타입력!$K371," ")," ")</f>
        <v xml:space="preserve"> </v>
      </c>
      <c r="N366" s="103" t="str">
        <f>IF(직접데이타입력!$M371=2,IF(직접데이타입력!$E371="13",직접데이타입력!$K371," ")," ")</f>
        <v xml:space="preserve"> </v>
      </c>
      <c r="O366" s="103" t="str">
        <f>IF(직접데이타입력!$M371=2,IF(직접데이타입력!$E371="14",직접데이타입력!$K371," ")," ")</f>
        <v xml:space="preserve"> </v>
      </c>
      <c r="P366" s="103" t="str">
        <f>IF(직접데이타입력!$M371=2,IF(직접데이타입력!$E371="15",직접데이타입력!$K371," ")," ")</f>
        <v xml:space="preserve"> </v>
      </c>
      <c r="Q366" s="103" t="str">
        <f>IF(직접데이타입력!$M371=2,IF(직접데이타입력!$E371="16",직접데이타입력!$K371," ")," ")</f>
        <v xml:space="preserve"> </v>
      </c>
      <c r="R366" s="103" t="str">
        <f>IF(직접데이타입력!$M371=2,IF(직접데이타입력!$E371="17",직접데이타입력!$K371," ")," ")</f>
        <v xml:space="preserve"> </v>
      </c>
      <c r="S366" s="103" t="str">
        <f>IF(직접데이타입력!$M371=2,IF(직접데이타입력!$E371="18",직접데이타입력!$K371," ")," ")</f>
        <v xml:space="preserve"> </v>
      </c>
      <c r="T366" s="103" t="str">
        <f>IF(직접데이타입력!$M371=2,IF(직접데이타입력!$E371="19",직접데이타입력!$K371," ")," ")</f>
        <v xml:space="preserve"> </v>
      </c>
    </row>
    <row r="367" spans="1:20" ht="11.25" customHeight="1">
      <c r="A367" s="103">
        <f t="shared" si="5"/>
        <v>366</v>
      </c>
      <c r="B367" s="103" t="str">
        <f>IF(직접데이타입력!$M372=2,IF(직접데이타입력!$E372="1",직접데이타입력!$K372," ")," ")</f>
        <v xml:space="preserve"> </v>
      </c>
      <c r="C367" s="103" t="str">
        <f>IF(직접데이타입력!$M372=2,IF(직접데이타입력!$E372="2",직접데이타입력!$K372," ")," ")</f>
        <v xml:space="preserve"> </v>
      </c>
      <c r="D367" s="103" t="str">
        <f>IF(직접데이타입력!$M372=2,IF(직접데이타입력!$E372="3",직접데이타입력!$K372," ")," ")</f>
        <v xml:space="preserve"> </v>
      </c>
      <c r="E367" s="103" t="str">
        <f>IF(직접데이타입력!$M372=2,IF(직접데이타입력!$E372="4",직접데이타입력!$K372," ")," ")</f>
        <v xml:space="preserve"> </v>
      </c>
      <c r="F367" s="103" t="str">
        <f>IF(직접데이타입력!$M372=2,IF(직접데이타입력!$E372="5",직접데이타입력!$K372," ")," ")</f>
        <v xml:space="preserve"> </v>
      </c>
      <c r="G367" s="103" t="str">
        <f>IF(직접데이타입력!$M372=2,IF(직접데이타입력!$E372="6",직접데이타입력!$K372," ")," ")</f>
        <v xml:space="preserve"> </v>
      </c>
      <c r="H367" s="103" t="str">
        <f>IF(직접데이타입력!$M372=2,IF(직접데이타입력!$E372="7",직접데이타입력!$K372," ")," ")</f>
        <v xml:space="preserve"> </v>
      </c>
      <c r="I367" s="103" t="str">
        <f>IF(직접데이타입력!$M372=2,IF(직접데이타입력!$E372="8",직접데이타입력!$K372," ")," ")</f>
        <v xml:space="preserve"> </v>
      </c>
      <c r="J367" s="103" t="str">
        <f>IF(직접데이타입력!$M372=2,IF(직접데이타입력!$E372="9",직접데이타입력!$K372," ")," ")</f>
        <v xml:space="preserve"> </v>
      </c>
      <c r="K367" s="103" t="str">
        <f>IF(직접데이타입력!$M372=2,IF(직접데이타입력!$E372="10",직접데이타입력!$K372," ")," ")</f>
        <v xml:space="preserve"> </v>
      </c>
      <c r="L367" s="103" t="str">
        <f>IF(직접데이타입력!$M372=2,IF(직접데이타입력!$E372="11",직접데이타입력!$K372," ")," ")</f>
        <v xml:space="preserve"> </v>
      </c>
      <c r="M367" s="103" t="str">
        <f>IF(직접데이타입력!$M372=2,IF(직접데이타입력!$E372="12",직접데이타입력!$K372," ")," ")</f>
        <v xml:space="preserve"> </v>
      </c>
      <c r="N367" s="103" t="str">
        <f>IF(직접데이타입력!$M372=2,IF(직접데이타입력!$E372="13",직접데이타입력!$K372," ")," ")</f>
        <v xml:space="preserve"> </v>
      </c>
      <c r="O367" s="103" t="str">
        <f>IF(직접데이타입력!$M372=2,IF(직접데이타입력!$E372="14",직접데이타입력!$K372," ")," ")</f>
        <v xml:space="preserve"> </v>
      </c>
      <c r="P367" s="103" t="str">
        <f>IF(직접데이타입력!$M372=2,IF(직접데이타입력!$E372="15",직접데이타입력!$K372," ")," ")</f>
        <v xml:space="preserve"> </v>
      </c>
      <c r="Q367" s="103" t="str">
        <f>IF(직접데이타입력!$M372=2,IF(직접데이타입력!$E372="16",직접데이타입력!$K372," ")," ")</f>
        <v xml:space="preserve"> </v>
      </c>
      <c r="R367" s="103" t="str">
        <f>IF(직접데이타입력!$M372=2,IF(직접데이타입력!$E372="17",직접데이타입력!$K372," ")," ")</f>
        <v xml:space="preserve"> </v>
      </c>
      <c r="S367" s="103" t="str">
        <f>IF(직접데이타입력!$M372=2,IF(직접데이타입력!$E372="18",직접데이타입력!$K372," ")," ")</f>
        <v xml:space="preserve"> </v>
      </c>
      <c r="T367" s="103" t="str">
        <f>IF(직접데이타입력!$M372=2,IF(직접데이타입력!$E372="19",직접데이타입력!$K372," ")," ")</f>
        <v xml:space="preserve"> </v>
      </c>
    </row>
    <row r="368" spans="1:20" ht="11.25" customHeight="1">
      <c r="A368" s="103">
        <f t="shared" si="5"/>
        <v>367</v>
      </c>
      <c r="B368" s="103" t="str">
        <f>IF(직접데이타입력!$M373=2,IF(직접데이타입력!$E373="1",직접데이타입력!$K373," ")," ")</f>
        <v xml:space="preserve"> </v>
      </c>
      <c r="C368" s="103" t="str">
        <f>IF(직접데이타입력!$M373=2,IF(직접데이타입력!$E373="2",직접데이타입력!$K373," ")," ")</f>
        <v xml:space="preserve"> </v>
      </c>
      <c r="D368" s="103" t="str">
        <f>IF(직접데이타입력!$M373=2,IF(직접데이타입력!$E373="3",직접데이타입력!$K373," ")," ")</f>
        <v xml:space="preserve"> </v>
      </c>
      <c r="E368" s="103" t="str">
        <f>IF(직접데이타입력!$M373=2,IF(직접데이타입력!$E373="4",직접데이타입력!$K373," ")," ")</f>
        <v xml:space="preserve"> </v>
      </c>
      <c r="F368" s="103" t="str">
        <f>IF(직접데이타입력!$M373=2,IF(직접데이타입력!$E373="5",직접데이타입력!$K373," ")," ")</f>
        <v xml:space="preserve"> </v>
      </c>
      <c r="G368" s="103" t="str">
        <f>IF(직접데이타입력!$M373=2,IF(직접데이타입력!$E373="6",직접데이타입력!$K373," ")," ")</f>
        <v xml:space="preserve"> </v>
      </c>
      <c r="H368" s="103" t="str">
        <f>IF(직접데이타입력!$M373=2,IF(직접데이타입력!$E373="7",직접데이타입력!$K373," ")," ")</f>
        <v xml:space="preserve"> </v>
      </c>
      <c r="I368" s="103" t="str">
        <f>IF(직접데이타입력!$M373=2,IF(직접데이타입력!$E373="8",직접데이타입력!$K373," ")," ")</f>
        <v xml:space="preserve"> </v>
      </c>
      <c r="J368" s="103" t="str">
        <f>IF(직접데이타입력!$M373=2,IF(직접데이타입력!$E373="9",직접데이타입력!$K373," ")," ")</f>
        <v xml:space="preserve"> </v>
      </c>
      <c r="K368" s="103" t="str">
        <f>IF(직접데이타입력!$M373=2,IF(직접데이타입력!$E373="10",직접데이타입력!$K373," ")," ")</f>
        <v xml:space="preserve"> </v>
      </c>
      <c r="L368" s="103" t="str">
        <f>IF(직접데이타입력!$M373=2,IF(직접데이타입력!$E373="11",직접데이타입력!$K373," ")," ")</f>
        <v xml:space="preserve"> </v>
      </c>
      <c r="M368" s="103" t="str">
        <f>IF(직접데이타입력!$M373=2,IF(직접데이타입력!$E373="12",직접데이타입력!$K373," ")," ")</f>
        <v xml:space="preserve"> </v>
      </c>
      <c r="N368" s="103" t="str">
        <f>IF(직접데이타입력!$M373=2,IF(직접데이타입력!$E373="13",직접데이타입력!$K373," ")," ")</f>
        <v xml:space="preserve"> </v>
      </c>
      <c r="O368" s="103" t="str">
        <f>IF(직접데이타입력!$M373=2,IF(직접데이타입력!$E373="14",직접데이타입력!$K373," ")," ")</f>
        <v xml:space="preserve"> </v>
      </c>
      <c r="P368" s="103" t="str">
        <f>IF(직접데이타입력!$M373=2,IF(직접데이타입력!$E373="15",직접데이타입력!$K373," ")," ")</f>
        <v xml:space="preserve"> </v>
      </c>
      <c r="Q368" s="103" t="str">
        <f>IF(직접데이타입력!$M373=2,IF(직접데이타입력!$E373="16",직접데이타입력!$K373," ")," ")</f>
        <v xml:space="preserve"> </v>
      </c>
      <c r="R368" s="103" t="str">
        <f>IF(직접데이타입력!$M373=2,IF(직접데이타입력!$E373="17",직접데이타입력!$K373," ")," ")</f>
        <v xml:space="preserve"> </v>
      </c>
      <c r="S368" s="103" t="str">
        <f>IF(직접데이타입력!$M373=2,IF(직접데이타입력!$E373="18",직접데이타입력!$K373," ")," ")</f>
        <v xml:space="preserve"> </v>
      </c>
      <c r="T368" s="103" t="str">
        <f>IF(직접데이타입력!$M373=2,IF(직접데이타입력!$E373="19",직접데이타입력!$K373," ")," ")</f>
        <v xml:space="preserve"> </v>
      </c>
    </row>
    <row r="369" spans="1:21" ht="11.25" customHeight="1">
      <c r="A369" s="103">
        <f t="shared" si="5"/>
        <v>368</v>
      </c>
      <c r="B369" s="103" t="str">
        <f>IF(직접데이타입력!$M374=2,IF(직접데이타입력!$E374="1",직접데이타입력!$K374," ")," ")</f>
        <v xml:space="preserve"> </v>
      </c>
      <c r="C369" s="103" t="str">
        <f>IF(직접데이타입력!$M374=2,IF(직접데이타입력!$E374="2",직접데이타입력!$K374," ")," ")</f>
        <v xml:space="preserve"> </v>
      </c>
      <c r="D369" s="103" t="str">
        <f>IF(직접데이타입력!$M374=2,IF(직접데이타입력!$E374="3",직접데이타입력!$K374," ")," ")</f>
        <v xml:space="preserve"> </v>
      </c>
      <c r="E369" s="103" t="str">
        <f>IF(직접데이타입력!$M374=2,IF(직접데이타입력!$E374="4",직접데이타입력!$K374," ")," ")</f>
        <v xml:space="preserve"> </v>
      </c>
      <c r="F369" s="103" t="str">
        <f>IF(직접데이타입력!$M374=2,IF(직접데이타입력!$E374="5",직접데이타입력!$K374," ")," ")</f>
        <v xml:space="preserve"> </v>
      </c>
      <c r="G369" s="103" t="str">
        <f>IF(직접데이타입력!$M374=2,IF(직접데이타입력!$E374="6",직접데이타입력!$K374," ")," ")</f>
        <v xml:space="preserve"> </v>
      </c>
      <c r="H369" s="103" t="str">
        <f>IF(직접데이타입력!$M374=2,IF(직접데이타입력!$E374="7",직접데이타입력!$K374," ")," ")</f>
        <v xml:space="preserve"> </v>
      </c>
      <c r="I369" s="103" t="str">
        <f>IF(직접데이타입력!$M374=2,IF(직접데이타입력!$E374="8",직접데이타입력!$K374," ")," ")</f>
        <v xml:space="preserve"> </v>
      </c>
      <c r="J369" s="103" t="str">
        <f>IF(직접데이타입력!$M374=2,IF(직접데이타입력!$E374="9",직접데이타입력!$K374," ")," ")</f>
        <v xml:space="preserve"> </v>
      </c>
      <c r="K369" s="103" t="str">
        <f>IF(직접데이타입력!$M374=2,IF(직접데이타입력!$E374="10",직접데이타입력!$K374," ")," ")</f>
        <v xml:space="preserve"> </v>
      </c>
      <c r="L369" s="103" t="str">
        <f>IF(직접데이타입력!$M374=2,IF(직접데이타입력!$E374="11",직접데이타입력!$K374," ")," ")</f>
        <v xml:space="preserve"> </v>
      </c>
      <c r="M369" s="103" t="str">
        <f>IF(직접데이타입력!$M374=2,IF(직접데이타입력!$E374="12",직접데이타입력!$K374," ")," ")</f>
        <v xml:space="preserve"> </v>
      </c>
      <c r="N369" s="103" t="str">
        <f>IF(직접데이타입력!$M374=2,IF(직접데이타입력!$E374="13",직접데이타입력!$K374," ")," ")</f>
        <v xml:space="preserve"> </v>
      </c>
      <c r="O369" s="103" t="str">
        <f>IF(직접데이타입력!$M374=2,IF(직접데이타입력!$E374="14",직접데이타입력!$K374," ")," ")</f>
        <v xml:space="preserve"> </v>
      </c>
      <c r="P369" s="103" t="str">
        <f>IF(직접데이타입력!$M374=2,IF(직접데이타입력!$E374="15",직접데이타입력!$K374," ")," ")</f>
        <v xml:space="preserve"> </v>
      </c>
      <c r="Q369" s="103" t="str">
        <f>IF(직접데이타입력!$M374=2,IF(직접데이타입력!$E374="16",직접데이타입력!$K374," ")," ")</f>
        <v xml:space="preserve"> </v>
      </c>
      <c r="R369" s="103" t="str">
        <f>IF(직접데이타입력!$M374=2,IF(직접데이타입력!$E374="17",직접데이타입력!$K374," ")," ")</f>
        <v xml:space="preserve"> </v>
      </c>
      <c r="S369" s="103" t="str">
        <f>IF(직접데이타입력!$M374=2,IF(직접데이타입력!$E374="18",직접데이타입력!$K374," ")," ")</f>
        <v xml:space="preserve"> </v>
      </c>
      <c r="T369" s="103" t="str">
        <f>IF(직접데이타입력!$M374=2,IF(직접데이타입력!$E374="19",직접데이타입력!$K374," ")," ")</f>
        <v xml:space="preserve"> </v>
      </c>
    </row>
    <row r="370" spans="1:21" ht="11.25" customHeight="1">
      <c r="A370" s="103">
        <f t="shared" si="5"/>
        <v>369</v>
      </c>
      <c r="B370" s="103" t="str">
        <f>IF(직접데이타입력!$M375=2,IF(직접데이타입력!$E375="1",직접데이타입력!$K375," ")," ")</f>
        <v xml:space="preserve"> </v>
      </c>
      <c r="C370" s="103" t="str">
        <f>IF(직접데이타입력!$M375=2,IF(직접데이타입력!$E375="2",직접데이타입력!$K375," ")," ")</f>
        <v xml:space="preserve"> </v>
      </c>
      <c r="D370" s="103" t="str">
        <f>IF(직접데이타입력!$M375=2,IF(직접데이타입력!$E375="3",직접데이타입력!$K375," ")," ")</f>
        <v xml:space="preserve"> </v>
      </c>
      <c r="E370" s="103" t="str">
        <f>IF(직접데이타입력!$M375=2,IF(직접데이타입력!$E375="4",직접데이타입력!$K375," ")," ")</f>
        <v xml:space="preserve"> </v>
      </c>
      <c r="F370" s="103" t="str">
        <f>IF(직접데이타입력!$M375=2,IF(직접데이타입력!$E375="5",직접데이타입력!$K375," ")," ")</f>
        <v xml:space="preserve"> </v>
      </c>
      <c r="G370" s="103" t="str">
        <f>IF(직접데이타입력!$M375=2,IF(직접데이타입력!$E375="6",직접데이타입력!$K375," ")," ")</f>
        <v xml:space="preserve"> </v>
      </c>
      <c r="H370" s="103" t="str">
        <f>IF(직접데이타입력!$M375=2,IF(직접데이타입력!$E375="7",직접데이타입력!$K375," ")," ")</f>
        <v xml:space="preserve"> </v>
      </c>
      <c r="I370" s="103" t="str">
        <f>IF(직접데이타입력!$M375=2,IF(직접데이타입력!$E375="8",직접데이타입력!$K375," ")," ")</f>
        <v xml:space="preserve"> </v>
      </c>
      <c r="J370" s="103" t="str">
        <f>IF(직접데이타입력!$M375=2,IF(직접데이타입력!$E375="9",직접데이타입력!$K375," ")," ")</f>
        <v xml:space="preserve"> </v>
      </c>
      <c r="K370" s="103" t="str">
        <f>IF(직접데이타입력!$M375=2,IF(직접데이타입력!$E375="10",직접데이타입력!$K375," ")," ")</f>
        <v xml:space="preserve"> </v>
      </c>
      <c r="L370" s="103" t="str">
        <f>IF(직접데이타입력!$M375=2,IF(직접데이타입력!$E375="11",직접데이타입력!$K375," ")," ")</f>
        <v xml:space="preserve"> </v>
      </c>
      <c r="M370" s="103" t="str">
        <f>IF(직접데이타입력!$M375=2,IF(직접데이타입력!$E375="12",직접데이타입력!$K375," ")," ")</f>
        <v xml:space="preserve"> </v>
      </c>
      <c r="N370" s="103" t="str">
        <f>IF(직접데이타입력!$M375=2,IF(직접데이타입력!$E375="13",직접데이타입력!$K375," ")," ")</f>
        <v xml:space="preserve"> </v>
      </c>
      <c r="O370" s="103" t="str">
        <f>IF(직접데이타입력!$M375=2,IF(직접데이타입력!$E375="14",직접데이타입력!$K375," ")," ")</f>
        <v xml:space="preserve"> </v>
      </c>
      <c r="P370" s="103" t="str">
        <f>IF(직접데이타입력!$M375=2,IF(직접데이타입력!$E375="15",직접데이타입력!$K375," ")," ")</f>
        <v xml:space="preserve"> </v>
      </c>
      <c r="Q370" s="103" t="str">
        <f>IF(직접데이타입력!$M375=2,IF(직접데이타입력!$E375="16",직접데이타입력!$K375," ")," ")</f>
        <v xml:space="preserve"> </v>
      </c>
      <c r="R370" s="103" t="str">
        <f>IF(직접데이타입력!$M375=2,IF(직접데이타입력!$E375="17",직접데이타입력!$K375," ")," ")</f>
        <v xml:space="preserve"> </v>
      </c>
      <c r="S370" s="103" t="str">
        <f>IF(직접데이타입력!$M375=2,IF(직접데이타입력!$E375="18",직접데이타입력!$K375," ")," ")</f>
        <v xml:space="preserve"> </v>
      </c>
      <c r="T370" s="103" t="str">
        <f>IF(직접데이타입력!$M375=2,IF(직접데이타입력!$E375="19",직접데이타입력!$K375," ")," ")</f>
        <v xml:space="preserve"> </v>
      </c>
    </row>
    <row r="371" spans="1:21" ht="11.25" customHeight="1">
      <c r="A371" s="103">
        <f t="shared" si="5"/>
        <v>370</v>
      </c>
      <c r="B371" s="103" t="str">
        <f>IF(직접데이타입력!$M376=2,IF(직접데이타입력!$E376="1",직접데이타입력!$K376," ")," ")</f>
        <v xml:space="preserve"> </v>
      </c>
      <c r="C371" s="103" t="str">
        <f>IF(직접데이타입력!$M376=2,IF(직접데이타입력!$E376="2",직접데이타입력!$K376," ")," ")</f>
        <v xml:space="preserve"> </v>
      </c>
      <c r="D371" s="103" t="str">
        <f>IF(직접데이타입력!$M376=2,IF(직접데이타입력!$E376="3",직접데이타입력!$K376," ")," ")</f>
        <v xml:space="preserve"> </v>
      </c>
      <c r="E371" s="103" t="str">
        <f>IF(직접데이타입력!$M376=2,IF(직접데이타입력!$E376="4",직접데이타입력!$K376," ")," ")</f>
        <v xml:space="preserve"> </v>
      </c>
      <c r="F371" s="103" t="str">
        <f>IF(직접데이타입력!$M376=2,IF(직접데이타입력!$E376="5",직접데이타입력!$K376," ")," ")</f>
        <v xml:space="preserve"> </v>
      </c>
      <c r="G371" s="103" t="str">
        <f>IF(직접데이타입력!$M376=2,IF(직접데이타입력!$E376="6",직접데이타입력!$K376," ")," ")</f>
        <v xml:space="preserve"> </v>
      </c>
      <c r="H371" s="103" t="str">
        <f>IF(직접데이타입력!$M376=2,IF(직접데이타입력!$E376="7",직접데이타입력!$K376," ")," ")</f>
        <v xml:space="preserve"> </v>
      </c>
      <c r="I371" s="103" t="str">
        <f>IF(직접데이타입력!$M376=2,IF(직접데이타입력!$E376="8",직접데이타입력!$K376," ")," ")</f>
        <v xml:space="preserve"> </v>
      </c>
      <c r="J371" s="103" t="str">
        <f>IF(직접데이타입력!$M376=2,IF(직접데이타입력!$E376="9",직접데이타입력!$K376," ")," ")</f>
        <v xml:space="preserve"> </v>
      </c>
      <c r="K371" s="103" t="str">
        <f>IF(직접데이타입력!$M376=2,IF(직접데이타입력!$E376="10",직접데이타입력!$K376," ")," ")</f>
        <v xml:space="preserve"> </v>
      </c>
      <c r="L371" s="103" t="str">
        <f>IF(직접데이타입력!$M376=2,IF(직접데이타입력!$E376="11",직접데이타입력!$K376," ")," ")</f>
        <v xml:space="preserve"> </v>
      </c>
      <c r="M371" s="103" t="str">
        <f>IF(직접데이타입력!$M376=2,IF(직접데이타입력!$E376="12",직접데이타입력!$K376," ")," ")</f>
        <v xml:space="preserve"> </v>
      </c>
      <c r="N371" s="103" t="str">
        <f>IF(직접데이타입력!$M376=2,IF(직접데이타입력!$E376="13",직접데이타입력!$K376," ")," ")</f>
        <v xml:space="preserve"> </v>
      </c>
      <c r="O371" s="103" t="str">
        <f>IF(직접데이타입력!$M376=2,IF(직접데이타입력!$E376="14",직접데이타입력!$K376," ")," ")</f>
        <v xml:space="preserve"> </v>
      </c>
      <c r="P371" s="103" t="str">
        <f>IF(직접데이타입력!$M376=2,IF(직접데이타입력!$E376="15",직접데이타입력!$K376," ")," ")</f>
        <v xml:space="preserve"> </v>
      </c>
      <c r="Q371" s="103" t="str">
        <f>IF(직접데이타입력!$M376=2,IF(직접데이타입력!$E376="16",직접데이타입력!$K376," ")," ")</f>
        <v xml:space="preserve"> </v>
      </c>
      <c r="R371" s="103" t="str">
        <f>IF(직접데이타입력!$M376=2,IF(직접데이타입력!$E376="17",직접데이타입력!$K376," ")," ")</f>
        <v xml:space="preserve"> </v>
      </c>
      <c r="S371" s="103" t="str">
        <f>IF(직접데이타입력!$M376=2,IF(직접데이타입력!$E376="18",직접데이타입력!$K376," ")," ")</f>
        <v xml:space="preserve"> </v>
      </c>
      <c r="T371" s="103" t="str">
        <f>IF(직접데이타입력!$M376=2,IF(직접데이타입력!$E376="19",직접데이타입력!$K376," ")," ")</f>
        <v xml:space="preserve"> </v>
      </c>
    </row>
    <row r="372" spans="1:21" ht="11.25" customHeight="1">
      <c r="A372" s="103">
        <f t="shared" si="5"/>
        <v>371</v>
      </c>
      <c r="B372" s="103" t="str">
        <f>IF(직접데이타입력!$M377=2,IF(직접데이타입력!$E377="1",직접데이타입력!$K377," ")," ")</f>
        <v xml:space="preserve"> </v>
      </c>
      <c r="C372" s="103" t="str">
        <f>IF(직접데이타입력!$M377=2,IF(직접데이타입력!$E377="2",직접데이타입력!$K377," ")," ")</f>
        <v xml:space="preserve"> </v>
      </c>
      <c r="D372" s="103" t="str">
        <f>IF(직접데이타입력!$M377=2,IF(직접데이타입력!$E377="3",직접데이타입력!$K377," ")," ")</f>
        <v xml:space="preserve"> </v>
      </c>
      <c r="E372" s="103" t="str">
        <f>IF(직접데이타입력!$M377=2,IF(직접데이타입력!$E377="4",직접데이타입력!$K377," ")," ")</f>
        <v xml:space="preserve"> </v>
      </c>
      <c r="F372" s="103" t="str">
        <f>IF(직접데이타입력!$M377=2,IF(직접데이타입력!$E377="5",직접데이타입력!$K377," ")," ")</f>
        <v xml:space="preserve"> </v>
      </c>
      <c r="G372" s="103" t="str">
        <f>IF(직접데이타입력!$M377=2,IF(직접데이타입력!$E377="6",직접데이타입력!$K377," ")," ")</f>
        <v xml:space="preserve"> </v>
      </c>
      <c r="H372" s="103" t="str">
        <f>IF(직접데이타입력!$M377=2,IF(직접데이타입력!$E377="7",직접데이타입력!$K377," ")," ")</f>
        <v xml:space="preserve"> </v>
      </c>
      <c r="I372" s="103" t="str">
        <f>IF(직접데이타입력!$M377=2,IF(직접데이타입력!$E377="8",직접데이타입력!$K377," ")," ")</f>
        <v xml:space="preserve"> </v>
      </c>
      <c r="J372" s="103" t="str">
        <f>IF(직접데이타입력!$M377=2,IF(직접데이타입력!$E377="9",직접데이타입력!$K377," ")," ")</f>
        <v xml:space="preserve"> </v>
      </c>
      <c r="K372" s="103" t="str">
        <f>IF(직접데이타입력!$M377=2,IF(직접데이타입력!$E377="10",직접데이타입력!$K377," ")," ")</f>
        <v xml:space="preserve"> </v>
      </c>
      <c r="L372" s="103" t="str">
        <f>IF(직접데이타입력!$M377=2,IF(직접데이타입력!$E377="11",직접데이타입력!$K377," ")," ")</f>
        <v xml:space="preserve"> </v>
      </c>
      <c r="M372" s="103" t="str">
        <f>IF(직접데이타입력!$M377=2,IF(직접데이타입력!$E377="12",직접데이타입력!$K377," ")," ")</f>
        <v xml:space="preserve"> </v>
      </c>
      <c r="N372" s="103" t="str">
        <f>IF(직접데이타입력!$M377=2,IF(직접데이타입력!$E377="13",직접데이타입력!$K377," ")," ")</f>
        <v xml:space="preserve"> </v>
      </c>
      <c r="O372" s="103" t="str">
        <f>IF(직접데이타입력!$M377=2,IF(직접데이타입력!$E377="14",직접데이타입력!$K377," ")," ")</f>
        <v xml:space="preserve"> </v>
      </c>
      <c r="P372" s="103" t="str">
        <f>IF(직접데이타입력!$M377=2,IF(직접데이타입력!$E377="15",직접데이타입력!$K377," ")," ")</f>
        <v xml:space="preserve"> </v>
      </c>
      <c r="Q372" s="103" t="str">
        <f>IF(직접데이타입력!$M377=2,IF(직접데이타입력!$E377="16",직접데이타입력!$K377," ")," ")</f>
        <v xml:space="preserve"> </v>
      </c>
      <c r="R372" s="103" t="str">
        <f>IF(직접데이타입력!$M377=2,IF(직접데이타입력!$E377="17",직접데이타입력!$K377," ")," ")</f>
        <v xml:space="preserve"> </v>
      </c>
      <c r="S372" s="103" t="str">
        <f>IF(직접데이타입력!$M377=2,IF(직접데이타입력!$E377="18",직접데이타입력!$K377," ")," ")</f>
        <v xml:space="preserve"> </v>
      </c>
      <c r="T372" s="103" t="str">
        <f>IF(직접데이타입력!$M377=2,IF(직접데이타입력!$E377="19",직접데이타입력!$K377," ")," ")</f>
        <v xml:space="preserve"> </v>
      </c>
    </row>
    <row r="373" spans="1:21" ht="11.25" customHeight="1">
      <c r="A373" s="103">
        <f t="shared" si="5"/>
        <v>372</v>
      </c>
      <c r="B373" s="103" t="str">
        <f>IF(직접데이타입력!$M378=2,IF(직접데이타입력!$E378="1",직접데이타입력!$K378," ")," ")</f>
        <v xml:space="preserve"> </v>
      </c>
      <c r="C373" s="103" t="str">
        <f>IF(직접데이타입력!$M378=2,IF(직접데이타입력!$E378="2",직접데이타입력!$K378," ")," ")</f>
        <v xml:space="preserve"> </v>
      </c>
      <c r="D373" s="103" t="str">
        <f>IF(직접데이타입력!$M378=2,IF(직접데이타입력!$E378="3",직접데이타입력!$K378," ")," ")</f>
        <v xml:space="preserve"> </v>
      </c>
      <c r="E373" s="103" t="str">
        <f>IF(직접데이타입력!$M378=2,IF(직접데이타입력!$E378="4",직접데이타입력!$K378," ")," ")</f>
        <v xml:space="preserve"> </v>
      </c>
      <c r="F373" s="103" t="str">
        <f>IF(직접데이타입력!$M378=2,IF(직접데이타입력!$E378="5",직접데이타입력!$K378," ")," ")</f>
        <v xml:space="preserve"> </v>
      </c>
      <c r="G373" s="103" t="str">
        <f>IF(직접데이타입력!$M378=2,IF(직접데이타입력!$E378="6",직접데이타입력!$K378," ")," ")</f>
        <v xml:space="preserve"> </v>
      </c>
      <c r="H373" s="103" t="str">
        <f>IF(직접데이타입력!$M378=2,IF(직접데이타입력!$E378="7",직접데이타입력!$K378," ")," ")</f>
        <v xml:space="preserve"> </v>
      </c>
      <c r="I373" s="103" t="str">
        <f>IF(직접데이타입력!$M378=2,IF(직접데이타입력!$E378="8",직접데이타입력!$K378," ")," ")</f>
        <v xml:space="preserve"> </v>
      </c>
      <c r="J373" s="103" t="str">
        <f>IF(직접데이타입력!$M378=2,IF(직접데이타입력!$E378="9",직접데이타입력!$K378," ")," ")</f>
        <v xml:space="preserve"> </v>
      </c>
      <c r="K373" s="103" t="str">
        <f>IF(직접데이타입력!$M378=2,IF(직접데이타입력!$E378="10",직접데이타입력!$K378," ")," ")</f>
        <v xml:space="preserve"> </v>
      </c>
      <c r="L373" s="103" t="str">
        <f>IF(직접데이타입력!$M378=2,IF(직접데이타입력!$E378="11",직접데이타입력!$K378," ")," ")</f>
        <v xml:space="preserve"> </v>
      </c>
      <c r="M373" s="103" t="str">
        <f>IF(직접데이타입력!$M378=2,IF(직접데이타입력!$E378="12",직접데이타입력!$K378," ")," ")</f>
        <v xml:space="preserve"> </v>
      </c>
      <c r="N373" s="103" t="str">
        <f>IF(직접데이타입력!$M378=2,IF(직접데이타입력!$E378="13",직접데이타입력!$K378," ")," ")</f>
        <v xml:space="preserve"> </v>
      </c>
      <c r="O373" s="103" t="str">
        <f>IF(직접데이타입력!$M378=2,IF(직접데이타입력!$E378="14",직접데이타입력!$K378," ")," ")</f>
        <v xml:space="preserve"> </v>
      </c>
      <c r="P373" s="103" t="str">
        <f>IF(직접데이타입력!$M378=2,IF(직접데이타입력!$E378="15",직접데이타입력!$K378," ")," ")</f>
        <v xml:space="preserve"> </v>
      </c>
      <c r="Q373" s="103" t="str">
        <f>IF(직접데이타입력!$M378=2,IF(직접데이타입력!$E378="16",직접데이타입력!$K378," ")," ")</f>
        <v xml:space="preserve"> </v>
      </c>
      <c r="R373" s="103" t="str">
        <f>IF(직접데이타입력!$M378=2,IF(직접데이타입력!$E378="17",직접데이타입력!$K378," ")," ")</f>
        <v xml:space="preserve"> </v>
      </c>
      <c r="S373" s="103" t="str">
        <f>IF(직접데이타입력!$M378=2,IF(직접데이타입력!$E378="18",직접데이타입력!$K378," ")," ")</f>
        <v xml:space="preserve"> </v>
      </c>
      <c r="T373" s="103" t="str">
        <f>IF(직접데이타입력!$M378=2,IF(직접데이타입력!$E378="19",직접데이타입력!$K378," ")," ")</f>
        <v xml:space="preserve"> </v>
      </c>
    </row>
    <row r="374" spans="1:21" ht="11.25" customHeight="1">
      <c r="A374" s="103">
        <f t="shared" si="5"/>
        <v>373</v>
      </c>
      <c r="B374" s="103" t="str">
        <f>IF(직접데이타입력!$M379=2,IF(직접데이타입력!$E379="1",직접데이타입력!$K379," ")," ")</f>
        <v xml:space="preserve"> </v>
      </c>
      <c r="C374" s="103" t="str">
        <f>IF(직접데이타입력!$M379=2,IF(직접데이타입력!$E379="2",직접데이타입력!$K379," ")," ")</f>
        <v xml:space="preserve"> </v>
      </c>
      <c r="D374" s="103" t="str">
        <f>IF(직접데이타입력!$M379=2,IF(직접데이타입력!$E379="3",직접데이타입력!$K379," ")," ")</f>
        <v xml:space="preserve"> </v>
      </c>
      <c r="E374" s="103" t="str">
        <f>IF(직접데이타입력!$M379=2,IF(직접데이타입력!$E379="4",직접데이타입력!$K379," ")," ")</f>
        <v xml:space="preserve"> </v>
      </c>
      <c r="F374" s="103" t="str">
        <f>IF(직접데이타입력!$M379=2,IF(직접데이타입력!$E379="5",직접데이타입력!$K379," ")," ")</f>
        <v xml:space="preserve"> </v>
      </c>
      <c r="G374" s="103" t="str">
        <f>IF(직접데이타입력!$M379=2,IF(직접데이타입력!$E379="6",직접데이타입력!$K379," ")," ")</f>
        <v xml:space="preserve"> </v>
      </c>
      <c r="H374" s="103" t="str">
        <f>IF(직접데이타입력!$M379=2,IF(직접데이타입력!$E379="7",직접데이타입력!$K379," ")," ")</f>
        <v xml:space="preserve"> </v>
      </c>
      <c r="I374" s="103" t="str">
        <f>IF(직접데이타입력!$M379=2,IF(직접데이타입력!$E379="8",직접데이타입력!$K379," ")," ")</f>
        <v xml:space="preserve"> </v>
      </c>
      <c r="J374" s="103" t="str">
        <f>IF(직접데이타입력!$M379=2,IF(직접데이타입력!$E379="9",직접데이타입력!$K379," ")," ")</f>
        <v xml:space="preserve"> </v>
      </c>
      <c r="K374" s="103" t="str">
        <f>IF(직접데이타입력!$M379=2,IF(직접데이타입력!$E379="10",직접데이타입력!$K379," ")," ")</f>
        <v xml:space="preserve"> </v>
      </c>
      <c r="L374" s="103" t="str">
        <f>IF(직접데이타입력!$M379=2,IF(직접데이타입력!$E379="11",직접데이타입력!$K379," ")," ")</f>
        <v xml:space="preserve"> </v>
      </c>
      <c r="M374" s="103" t="str">
        <f>IF(직접데이타입력!$M379=2,IF(직접데이타입력!$E379="12",직접데이타입력!$K379," ")," ")</f>
        <v xml:space="preserve"> </v>
      </c>
      <c r="N374" s="103" t="str">
        <f>IF(직접데이타입력!$M379=2,IF(직접데이타입력!$E379="13",직접데이타입력!$K379," ")," ")</f>
        <v xml:space="preserve"> </v>
      </c>
      <c r="O374" s="103" t="str">
        <f>IF(직접데이타입력!$M379=2,IF(직접데이타입력!$E379="14",직접데이타입력!$K379," ")," ")</f>
        <v xml:space="preserve"> </v>
      </c>
      <c r="P374" s="103" t="str">
        <f>IF(직접데이타입력!$M379=2,IF(직접데이타입력!$E379="15",직접데이타입력!$K379," ")," ")</f>
        <v xml:space="preserve"> </v>
      </c>
      <c r="Q374" s="103" t="str">
        <f>IF(직접데이타입력!$M379=2,IF(직접데이타입력!$E379="16",직접데이타입력!$K379," ")," ")</f>
        <v xml:space="preserve"> </v>
      </c>
      <c r="R374" s="103" t="str">
        <f>IF(직접데이타입력!$M379=2,IF(직접데이타입력!$E379="17",직접데이타입력!$K379," ")," ")</f>
        <v xml:space="preserve"> </v>
      </c>
      <c r="S374" s="103" t="str">
        <f>IF(직접데이타입력!$M379=2,IF(직접데이타입력!$E379="18",직접데이타입력!$K379," ")," ")</f>
        <v xml:space="preserve"> </v>
      </c>
      <c r="T374" s="103" t="str">
        <f>IF(직접데이타입력!$M379=2,IF(직접데이타입력!$E379="19",직접데이타입력!$K379," ")," ")</f>
        <v xml:space="preserve"> </v>
      </c>
    </row>
    <row r="375" spans="1:21" ht="11.25" customHeight="1">
      <c r="A375" s="103">
        <f t="shared" si="5"/>
        <v>374</v>
      </c>
      <c r="B375" s="103" t="str">
        <f>IF(직접데이타입력!$M380=2,IF(직접데이타입력!$E380="1",직접데이타입력!$K380," ")," ")</f>
        <v xml:space="preserve"> </v>
      </c>
      <c r="C375" s="103" t="str">
        <f>IF(직접데이타입력!$M380=2,IF(직접데이타입력!$E380="2",직접데이타입력!$K380," ")," ")</f>
        <v xml:space="preserve"> </v>
      </c>
      <c r="D375" s="103" t="str">
        <f>IF(직접데이타입력!$M380=2,IF(직접데이타입력!$E380="3",직접데이타입력!$K380," ")," ")</f>
        <v xml:space="preserve"> </v>
      </c>
      <c r="E375" s="103" t="str">
        <f>IF(직접데이타입력!$M380=2,IF(직접데이타입력!$E380="4",직접데이타입력!$K380," ")," ")</f>
        <v xml:space="preserve"> </v>
      </c>
      <c r="F375" s="103" t="str">
        <f>IF(직접데이타입력!$M380=2,IF(직접데이타입력!$E380="5",직접데이타입력!$K380," ")," ")</f>
        <v xml:space="preserve"> </v>
      </c>
      <c r="G375" s="103" t="str">
        <f>IF(직접데이타입력!$M380=2,IF(직접데이타입력!$E380="6",직접데이타입력!$K380," ")," ")</f>
        <v xml:space="preserve"> </v>
      </c>
      <c r="H375" s="103" t="str">
        <f>IF(직접데이타입력!$M380=2,IF(직접데이타입력!$E380="7",직접데이타입력!$K380," ")," ")</f>
        <v xml:space="preserve"> </v>
      </c>
      <c r="I375" s="103" t="str">
        <f>IF(직접데이타입력!$M380=2,IF(직접데이타입력!$E380="8",직접데이타입력!$K380," ")," ")</f>
        <v xml:space="preserve"> </v>
      </c>
      <c r="J375" s="103" t="str">
        <f>IF(직접데이타입력!$M380=2,IF(직접데이타입력!$E380="9",직접데이타입력!$K380," ")," ")</f>
        <v xml:space="preserve"> </v>
      </c>
      <c r="K375" s="103" t="str">
        <f>IF(직접데이타입력!$M380=2,IF(직접데이타입력!$E380="10",직접데이타입력!$K380," ")," ")</f>
        <v xml:space="preserve"> </v>
      </c>
      <c r="L375" s="103" t="str">
        <f>IF(직접데이타입력!$M380=2,IF(직접데이타입력!$E380="11",직접데이타입력!$K380," ")," ")</f>
        <v xml:space="preserve"> </v>
      </c>
      <c r="M375" s="103" t="str">
        <f>IF(직접데이타입력!$M380=2,IF(직접데이타입력!$E380="12",직접데이타입력!$K380," ")," ")</f>
        <v xml:space="preserve"> </v>
      </c>
      <c r="N375" s="103" t="str">
        <f>IF(직접데이타입력!$M380=2,IF(직접데이타입력!$E380="13",직접데이타입력!$K380," ")," ")</f>
        <v xml:space="preserve"> </v>
      </c>
      <c r="O375" s="103" t="str">
        <f>IF(직접데이타입력!$M380=2,IF(직접데이타입력!$E380="14",직접데이타입력!$K380," ")," ")</f>
        <v xml:space="preserve"> </v>
      </c>
      <c r="P375" s="103" t="str">
        <f>IF(직접데이타입력!$M380=2,IF(직접데이타입력!$E380="15",직접데이타입력!$K380," ")," ")</f>
        <v xml:space="preserve"> </v>
      </c>
      <c r="Q375" s="103" t="str">
        <f>IF(직접데이타입력!$M380=2,IF(직접데이타입력!$E380="16",직접데이타입력!$K380," ")," ")</f>
        <v xml:space="preserve"> </v>
      </c>
      <c r="R375" s="103" t="str">
        <f>IF(직접데이타입력!$M380=2,IF(직접데이타입력!$E380="17",직접데이타입력!$K380," ")," ")</f>
        <v xml:space="preserve"> </v>
      </c>
      <c r="S375" s="103" t="str">
        <f>IF(직접데이타입력!$M380=2,IF(직접데이타입력!$E380="18",직접데이타입력!$K380," ")," ")</f>
        <v xml:space="preserve"> </v>
      </c>
      <c r="T375" s="103" t="str">
        <f>IF(직접데이타입력!$M380=2,IF(직접데이타입력!$E380="19",직접데이타입력!$K380," ")," ")</f>
        <v xml:space="preserve"> </v>
      </c>
    </row>
    <row r="376" spans="1:21" ht="11.25" customHeight="1">
      <c r="A376" s="103">
        <f t="shared" si="5"/>
        <v>375</v>
      </c>
      <c r="B376" s="103" t="str">
        <f>IF(직접데이타입력!$M381=2,IF(직접데이타입력!$E381="1",직접데이타입력!$K381," ")," ")</f>
        <v xml:space="preserve"> </v>
      </c>
      <c r="C376" s="103" t="str">
        <f>IF(직접데이타입력!$M381=2,IF(직접데이타입력!$E381="2",직접데이타입력!$K381," ")," ")</f>
        <v xml:space="preserve"> </v>
      </c>
      <c r="D376" s="103" t="str">
        <f>IF(직접데이타입력!$M381=2,IF(직접데이타입력!$E381="3",직접데이타입력!$K381," ")," ")</f>
        <v xml:space="preserve"> </v>
      </c>
      <c r="E376" s="103" t="str">
        <f>IF(직접데이타입력!$M381=2,IF(직접데이타입력!$E381="4",직접데이타입력!$K381," ")," ")</f>
        <v xml:space="preserve"> </v>
      </c>
      <c r="F376" s="103" t="str">
        <f>IF(직접데이타입력!$M381=2,IF(직접데이타입력!$E381="5",직접데이타입력!$K381," ")," ")</f>
        <v xml:space="preserve"> </v>
      </c>
      <c r="G376" s="103" t="str">
        <f>IF(직접데이타입력!$M381=2,IF(직접데이타입력!$E381="6",직접데이타입력!$K381," ")," ")</f>
        <v xml:space="preserve"> </v>
      </c>
      <c r="H376" s="103" t="str">
        <f>IF(직접데이타입력!$M381=2,IF(직접데이타입력!$E381="7",직접데이타입력!$K381," ")," ")</f>
        <v xml:space="preserve"> </v>
      </c>
      <c r="I376" s="103" t="str">
        <f>IF(직접데이타입력!$M381=2,IF(직접데이타입력!$E381="8",직접데이타입력!$K381," ")," ")</f>
        <v xml:space="preserve"> </v>
      </c>
      <c r="J376" s="103" t="str">
        <f>IF(직접데이타입력!$M381=2,IF(직접데이타입력!$E381="9",직접데이타입력!$K381," ")," ")</f>
        <v xml:space="preserve"> </v>
      </c>
      <c r="K376" s="103" t="str">
        <f>IF(직접데이타입력!$M381=2,IF(직접데이타입력!$E381="10",직접데이타입력!$K381," ")," ")</f>
        <v xml:space="preserve"> </v>
      </c>
      <c r="L376" s="103" t="str">
        <f>IF(직접데이타입력!$M381=2,IF(직접데이타입력!$E381="11",직접데이타입력!$K381," ")," ")</f>
        <v xml:space="preserve"> </v>
      </c>
      <c r="M376" s="103" t="str">
        <f>IF(직접데이타입력!$M381=2,IF(직접데이타입력!$E381="12",직접데이타입력!$K381," ")," ")</f>
        <v xml:space="preserve"> </v>
      </c>
      <c r="N376" s="103" t="str">
        <f>IF(직접데이타입력!$M381=2,IF(직접데이타입력!$E381="13",직접데이타입력!$K381," ")," ")</f>
        <v xml:space="preserve"> </v>
      </c>
      <c r="O376" s="103" t="str">
        <f>IF(직접데이타입력!$M381=2,IF(직접데이타입력!$E381="14",직접데이타입력!$K381," ")," ")</f>
        <v xml:space="preserve"> </v>
      </c>
      <c r="P376" s="103" t="str">
        <f>IF(직접데이타입력!$M381=2,IF(직접데이타입력!$E381="15",직접데이타입력!$K381," ")," ")</f>
        <v xml:space="preserve"> </v>
      </c>
      <c r="Q376" s="103" t="str">
        <f>IF(직접데이타입력!$M381=2,IF(직접데이타입력!$E381="16",직접데이타입력!$K381," ")," ")</f>
        <v xml:space="preserve"> </v>
      </c>
      <c r="R376" s="103" t="str">
        <f>IF(직접데이타입력!$M381=2,IF(직접데이타입력!$E381="17",직접데이타입력!$K381," ")," ")</f>
        <v xml:space="preserve"> </v>
      </c>
      <c r="S376" s="103" t="str">
        <f>IF(직접데이타입력!$M381=2,IF(직접데이타입력!$E381="18",직접데이타입력!$K381," ")," ")</f>
        <v xml:space="preserve"> </v>
      </c>
      <c r="T376" s="103" t="str">
        <f>IF(직접데이타입력!$M381=2,IF(직접데이타입력!$E381="19",직접데이타입력!$K381," ")," ")</f>
        <v xml:space="preserve"> </v>
      </c>
    </row>
    <row r="377" spans="1:21" ht="11.25" customHeight="1">
      <c r="A377" s="103">
        <f t="shared" si="5"/>
        <v>376</v>
      </c>
      <c r="B377" s="103" t="str">
        <f>IF(직접데이타입력!$M382=2,IF(직접데이타입력!$E382="1",직접데이타입력!$K382," ")," ")</f>
        <v xml:space="preserve"> </v>
      </c>
      <c r="C377" s="103" t="str">
        <f>IF(직접데이타입력!$M382=2,IF(직접데이타입력!$E382="2",직접데이타입력!$K382," ")," ")</f>
        <v xml:space="preserve"> </v>
      </c>
      <c r="D377" s="103" t="str">
        <f>IF(직접데이타입력!$M382=2,IF(직접데이타입력!$E382="3",직접데이타입력!$K382," ")," ")</f>
        <v xml:space="preserve"> </v>
      </c>
      <c r="E377" s="103" t="str">
        <f>IF(직접데이타입력!$M382=2,IF(직접데이타입력!$E382="4",직접데이타입력!$K382," ")," ")</f>
        <v xml:space="preserve"> </v>
      </c>
      <c r="F377" s="103" t="str">
        <f>IF(직접데이타입력!$M382=2,IF(직접데이타입력!$E382="5",직접데이타입력!$K382," ")," ")</f>
        <v xml:space="preserve"> </v>
      </c>
      <c r="G377" s="103" t="str">
        <f>IF(직접데이타입력!$M382=2,IF(직접데이타입력!$E382="6",직접데이타입력!$K382," ")," ")</f>
        <v xml:space="preserve"> </v>
      </c>
      <c r="H377" s="103" t="str">
        <f>IF(직접데이타입력!$M382=2,IF(직접데이타입력!$E382="7",직접데이타입력!$K382," ")," ")</f>
        <v xml:space="preserve"> </v>
      </c>
      <c r="I377" s="103" t="str">
        <f>IF(직접데이타입력!$M382=2,IF(직접데이타입력!$E382="8",직접데이타입력!$K382," ")," ")</f>
        <v xml:space="preserve"> </v>
      </c>
      <c r="J377" s="103" t="str">
        <f>IF(직접데이타입력!$M382=2,IF(직접데이타입력!$E382="9",직접데이타입력!$K382," ")," ")</f>
        <v xml:space="preserve"> </v>
      </c>
      <c r="K377" s="103" t="str">
        <f>IF(직접데이타입력!$M382=2,IF(직접데이타입력!$E382="10",직접데이타입력!$K382," ")," ")</f>
        <v xml:space="preserve"> </v>
      </c>
      <c r="L377" s="103" t="str">
        <f>IF(직접데이타입력!$M382=2,IF(직접데이타입력!$E382="11",직접데이타입력!$K382," ")," ")</f>
        <v xml:space="preserve"> </v>
      </c>
      <c r="M377" s="103" t="str">
        <f>IF(직접데이타입력!$M382=2,IF(직접데이타입력!$E382="12",직접데이타입력!$K382," ")," ")</f>
        <v xml:space="preserve"> </v>
      </c>
      <c r="N377" s="103" t="str">
        <f>IF(직접데이타입력!$M382=2,IF(직접데이타입력!$E382="13",직접데이타입력!$K382," ")," ")</f>
        <v xml:space="preserve"> </v>
      </c>
      <c r="O377" s="103" t="str">
        <f>IF(직접데이타입력!$M382=2,IF(직접데이타입력!$E382="14",직접데이타입력!$K382," ")," ")</f>
        <v xml:space="preserve"> </v>
      </c>
      <c r="P377" s="103" t="str">
        <f>IF(직접데이타입력!$M382=2,IF(직접데이타입력!$E382="15",직접데이타입력!$K382," ")," ")</f>
        <v xml:space="preserve"> </v>
      </c>
      <c r="Q377" s="103" t="str">
        <f>IF(직접데이타입력!$M382=2,IF(직접데이타입력!$E382="16",직접데이타입력!$K382," ")," ")</f>
        <v xml:space="preserve"> </v>
      </c>
      <c r="R377" s="103" t="str">
        <f>IF(직접데이타입력!$M382=2,IF(직접데이타입력!$E382="17",직접데이타입력!$K382," ")," ")</f>
        <v xml:space="preserve"> </v>
      </c>
      <c r="S377" s="103" t="str">
        <f>IF(직접데이타입력!$M382=2,IF(직접데이타입력!$E382="18",직접데이타입력!$K382," ")," ")</f>
        <v xml:space="preserve"> </v>
      </c>
      <c r="T377" s="103" t="str">
        <f>IF(직접데이타입력!$M382=2,IF(직접데이타입력!$E382="19",직접데이타입력!$K382," ")," ")</f>
        <v xml:space="preserve"> </v>
      </c>
    </row>
    <row r="378" spans="1:21" ht="11.25" customHeight="1">
      <c r="A378" s="103">
        <f t="shared" si="5"/>
        <v>377</v>
      </c>
      <c r="B378" s="103" t="str">
        <f>IF(직접데이타입력!$M383=2,IF(직접데이타입력!$E383="1",직접데이타입력!$K383," ")," ")</f>
        <v xml:space="preserve"> </v>
      </c>
      <c r="C378" s="103" t="str">
        <f>IF(직접데이타입력!$M383=2,IF(직접데이타입력!$E383="2",직접데이타입력!$K383," ")," ")</f>
        <v xml:space="preserve"> </v>
      </c>
      <c r="D378" s="103" t="str">
        <f>IF(직접데이타입력!$M383=2,IF(직접데이타입력!$E383="3",직접데이타입력!$K383," ")," ")</f>
        <v xml:space="preserve"> </v>
      </c>
      <c r="E378" s="103" t="str">
        <f>IF(직접데이타입력!$M383=2,IF(직접데이타입력!$E383="4",직접데이타입력!$K383," ")," ")</f>
        <v xml:space="preserve"> </v>
      </c>
      <c r="F378" s="103" t="str">
        <f>IF(직접데이타입력!$M383=2,IF(직접데이타입력!$E383="5",직접데이타입력!$K383," ")," ")</f>
        <v xml:space="preserve"> </v>
      </c>
      <c r="G378" s="103" t="str">
        <f>IF(직접데이타입력!$M383=2,IF(직접데이타입력!$E383="6",직접데이타입력!$K383," ")," ")</f>
        <v xml:space="preserve"> </v>
      </c>
      <c r="H378" s="103" t="str">
        <f>IF(직접데이타입력!$M383=2,IF(직접데이타입력!$E383="7",직접데이타입력!$K383," ")," ")</f>
        <v xml:space="preserve"> </v>
      </c>
      <c r="I378" s="103" t="str">
        <f>IF(직접데이타입력!$M383=2,IF(직접데이타입력!$E383="8",직접데이타입력!$K383," ")," ")</f>
        <v xml:space="preserve"> </v>
      </c>
      <c r="J378" s="103" t="str">
        <f>IF(직접데이타입력!$M383=2,IF(직접데이타입력!$E383="9",직접데이타입력!$K383," ")," ")</f>
        <v xml:space="preserve"> </v>
      </c>
      <c r="K378" s="103" t="str">
        <f>IF(직접데이타입력!$M383=2,IF(직접데이타입력!$E383="10",직접데이타입력!$K383," ")," ")</f>
        <v xml:space="preserve"> </v>
      </c>
      <c r="L378" s="103" t="str">
        <f>IF(직접데이타입력!$M383=2,IF(직접데이타입력!$E383="11",직접데이타입력!$K383," ")," ")</f>
        <v xml:space="preserve"> </v>
      </c>
      <c r="M378" s="103" t="str">
        <f>IF(직접데이타입력!$M383=2,IF(직접데이타입력!$E383="12",직접데이타입력!$K383," ")," ")</f>
        <v xml:space="preserve"> </v>
      </c>
      <c r="N378" s="103" t="str">
        <f>IF(직접데이타입력!$M383=2,IF(직접데이타입력!$E383="13",직접데이타입력!$K383," ")," ")</f>
        <v xml:space="preserve"> </v>
      </c>
      <c r="O378" s="103" t="str">
        <f>IF(직접데이타입력!$M383=2,IF(직접데이타입력!$E383="14",직접데이타입력!$K383," ")," ")</f>
        <v xml:space="preserve"> </v>
      </c>
      <c r="P378" s="103" t="str">
        <f>IF(직접데이타입력!$M383=2,IF(직접데이타입력!$E383="15",직접데이타입력!$K383," ")," ")</f>
        <v xml:space="preserve"> </v>
      </c>
      <c r="Q378" s="103" t="str">
        <f>IF(직접데이타입력!$M383=2,IF(직접데이타입력!$E383="16",직접데이타입력!$K383," ")," ")</f>
        <v xml:space="preserve"> </v>
      </c>
      <c r="R378" s="103" t="str">
        <f>IF(직접데이타입력!$M383=2,IF(직접데이타입력!$E383="17",직접데이타입력!$K383," ")," ")</f>
        <v xml:space="preserve"> </v>
      </c>
      <c r="S378" s="103" t="str">
        <f>IF(직접데이타입력!$M383=2,IF(직접데이타입력!$E383="18",직접데이타입력!$K383," ")," ")</f>
        <v xml:space="preserve"> </v>
      </c>
      <c r="T378" s="103" t="str">
        <f>IF(직접데이타입력!$M383=2,IF(직접데이타입력!$E383="19",직접데이타입력!$K383," ")," ")</f>
        <v xml:space="preserve"> </v>
      </c>
    </row>
    <row r="379" spans="1:21" ht="11.25" customHeight="1">
      <c r="A379" s="103">
        <f t="shared" si="5"/>
        <v>378</v>
      </c>
      <c r="B379" s="103" t="str">
        <f>IF(직접데이타입력!$M384=2,IF(직접데이타입력!$E384="1",직접데이타입력!$K384," ")," ")</f>
        <v xml:space="preserve"> </v>
      </c>
      <c r="C379" s="103" t="str">
        <f>IF(직접데이타입력!$M384=2,IF(직접데이타입력!$E384="2",직접데이타입력!$K384," ")," ")</f>
        <v xml:space="preserve"> </v>
      </c>
      <c r="D379" s="103" t="str">
        <f>IF(직접데이타입력!$M384=2,IF(직접데이타입력!$E384="3",직접데이타입력!$K384," ")," ")</f>
        <v xml:space="preserve"> </v>
      </c>
      <c r="E379" s="103" t="str">
        <f>IF(직접데이타입력!$M384=2,IF(직접데이타입력!$E384="4",직접데이타입력!$K384," ")," ")</f>
        <v xml:space="preserve"> </v>
      </c>
      <c r="F379" s="103" t="str">
        <f>IF(직접데이타입력!$M384=2,IF(직접데이타입력!$E384="5",직접데이타입력!$K384," ")," ")</f>
        <v xml:space="preserve"> </v>
      </c>
      <c r="G379" s="103" t="str">
        <f>IF(직접데이타입력!$M384=2,IF(직접데이타입력!$E384="6",직접데이타입력!$K384," ")," ")</f>
        <v xml:space="preserve"> </v>
      </c>
      <c r="H379" s="103" t="str">
        <f>IF(직접데이타입력!$M384=2,IF(직접데이타입력!$E384="7",직접데이타입력!$K384," ")," ")</f>
        <v xml:space="preserve"> </v>
      </c>
      <c r="I379" s="103" t="str">
        <f>IF(직접데이타입력!$M384=2,IF(직접데이타입력!$E384="8",직접데이타입력!$K384," ")," ")</f>
        <v xml:space="preserve"> </v>
      </c>
      <c r="J379" s="103" t="str">
        <f>IF(직접데이타입력!$M384=2,IF(직접데이타입력!$E384="9",직접데이타입력!$K384," ")," ")</f>
        <v xml:space="preserve"> </v>
      </c>
      <c r="K379" s="103" t="str">
        <f>IF(직접데이타입력!$M384=2,IF(직접데이타입력!$E384="10",직접데이타입력!$K384," ")," ")</f>
        <v xml:space="preserve"> </v>
      </c>
      <c r="L379" s="103" t="str">
        <f>IF(직접데이타입력!$M384=2,IF(직접데이타입력!$E384="11",직접데이타입력!$K384," ")," ")</f>
        <v xml:space="preserve"> </v>
      </c>
      <c r="M379" s="103" t="str">
        <f>IF(직접데이타입력!$M384=2,IF(직접데이타입력!$E384="12",직접데이타입력!$K384," ")," ")</f>
        <v xml:space="preserve"> </v>
      </c>
      <c r="N379" s="103" t="str">
        <f>IF(직접데이타입력!$M384=2,IF(직접데이타입력!$E384="13",직접데이타입력!$K384," ")," ")</f>
        <v xml:space="preserve"> </v>
      </c>
      <c r="O379" s="103" t="str">
        <f>IF(직접데이타입력!$M384=2,IF(직접데이타입력!$E384="14",직접데이타입력!$K384," ")," ")</f>
        <v xml:space="preserve"> </v>
      </c>
      <c r="P379" s="103" t="str">
        <f>IF(직접데이타입력!$M384=2,IF(직접데이타입력!$E384="15",직접데이타입력!$K384," ")," ")</f>
        <v xml:space="preserve"> </v>
      </c>
      <c r="Q379" s="103" t="str">
        <f>IF(직접데이타입력!$M384=2,IF(직접데이타입력!$E384="16",직접데이타입력!$K384," ")," ")</f>
        <v xml:space="preserve"> </v>
      </c>
      <c r="R379" s="103" t="str">
        <f>IF(직접데이타입력!$M384=2,IF(직접데이타입력!$E384="17",직접데이타입력!$K384," ")," ")</f>
        <v xml:space="preserve"> </v>
      </c>
      <c r="S379" s="103" t="str">
        <f>IF(직접데이타입력!$M384=2,IF(직접데이타입력!$E384="18",직접데이타입력!$K384," ")," ")</f>
        <v xml:space="preserve"> </v>
      </c>
      <c r="T379" s="103" t="str">
        <f>IF(직접데이타입력!$M384=2,IF(직접데이타입력!$E384="19",직접데이타입력!$K384," ")," ")</f>
        <v xml:space="preserve"> </v>
      </c>
    </row>
    <row r="380" spans="1:21" ht="11.25" customHeight="1">
      <c r="A380" s="103">
        <f t="shared" si="5"/>
        <v>379</v>
      </c>
      <c r="B380" s="103" t="str">
        <f>IF(직접데이타입력!$M385=2,IF(직접데이타입력!$E385="1",직접데이타입력!$K385," ")," ")</f>
        <v xml:space="preserve"> </v>
      </c>
      <c r="C380" s="103" t="str">
        <f>IF(직접데이타입력!$M385=2,IF(직접데이타입력!$E385="2",직접데이타입력!$K385," ")," ")</f>
        <v xml:space="preserve"> </v>
      </c>
      <c r="D380" s="103" t="str">
        <f>IF(직접데이타입력!$M385=2,IF(직접데이타입력!$E385="3",직접데이타입력!$K385," ")," ")</f>
        <v xml:space="preserve"> </v>
      </c>
      <c r="E380" s="103" t="str">
        <f>IF(직접데이타입력!$M385=2,IF(직접데이타입력!$E385="4",직접데이타입력!$K385," ")," ")</f>
        <v xml:space="preserve"> </v>
      </c>
      <c r="F380" s="103" t="str">
        <f>IF(직접데이타입력!$M385=2,IF(직접데이타입력!$E385="5",직접데이타입력!$K385," ")," ")</f>
        <v xml:space="preserve"> </v>
      </c>
      <c r="G380" s="103" t="str">
        <f>IF(직접데이타입력!$M385=2,IF(직접데이타입력!$E385="6",직접데이타입력!$K385," ")," ")</f>
        <v xml:space="preserve"> </v>
      </c>
      <c r="H380" s="103" t="str">
        <f>IF(직접데이타입력!$M385=2,IF(직접데이타입력!$E385="7",직접데이타입력!$K385," ")," ")</f>
        <v xml:space="preserve"> </v>
      </c>
      <c r="I380" s="103" t="str">
        <f>IF(직접데이타입력!$M385=2,IF(직접데이타입력!$E385="8",직접데이타입력!$K385," ")," ")</f>
        <v xml:space="preserve"> </v>
      </c>
      <c r="J380" s="103" t="str">
        <f>IF(직접데이타입력!$M385=2,IF(직접데이타입력!$E385="9",직접데이타입력!$K385," ")," ")</f>
        <v xml:space="preserve"> </v>
      </c>
      <c r="K380" s="103" t="str">
        <f>IF(직접데이타입력!$M385=2,IF(직접데이타입력!$E385="10",직접데이타입력!$K385," ")," ")</f>
        <v xml:space="preserve"> </v>
      </c>
      <c r="L380" s="103" t="str">
        <f>IF(직접데이타입력!$M385=2,IF(직접데이타입력!$E385="11",직접데이타입력!$K385," ")," ")</f>
        <v xml:space="preserve"> </v>
      </c>
      <c r="M380" s="103" t="str">
        <f>IF(직접데이타입력!$M385=2,IF(직접데이타입력!$E385="12",직접데이타입력!$K385," ")," ")</f>
        <v xml:space="preserve"> </v>
      </c>
      <c r="N380" s="103" t="str">
        <f>IF(직접데이타입력!$M385=2,IF(직접데이타입력!$E385="13",직접데이타입력!$K385," ")," ")</f>
        <v xml:space="preserve"> </v>
      </c>
      <c r="O380" s="103" t="str">
        <f>IF(직접데이타입력!$M385=2,IF(직접데이타입력!$E385="14",직접데이타입력!$K385," ")," ")</f>
        <v xml:space="preserve"> </v>
      </c>
      <c r="P380" s="103" t="str">
        <f>IF(직접데이타입력!$M385=2,IF(직접데이타입력!$E385="15",직접데이타입력!$K385," ")," ")</f>
        <v xml:space="preserve"> </v>
      </c>
      <c r="Q380" s="103" t="str">
        <f>IF(직접데이타입력!$M385=2,IF(직접데이타입력!$E385="16",직접데이타입력!$K385," ")," ")</f>
        <v xml:space="preserve"> </v>
      </c>
      <c r="R380" s="103" t="str">
        <f>IF(직접데이타입력!$M385=2,IF(직접데이타입력!$E385="17",직접데이타입력!$K385," ")," ")</f>
        <v xml:space="preserve"> </v>
      </c>
      <c r="S380" s="103" t="str">
        <f>IF(직접데이타입력!$M385=2,IF(직접데이타입력!$E385="18",직접데이타입력!$K385," ")," ")</f>
        <v xml:space="preserve"> </v>
      </c>
      <c r="T380" s="103" t="str">
        <f>IF(직접데이타입력!$M385=2,IF(직접데이타입력!$E385="19",직접데이타입력!$K385," ")," ")</f>
        <v xml:space="preserve"> </v>
      </c>
    </row>
    <row r="381" spans="1:21">
      <c r="A381" s="104" t="s">
        <v>5</v>
      </c>
      <c r="B381" s="103">
        <f t="shared" ref="B381:T381" si="6">COUNT(B2:B380)</f>
        <v>0</v>
      </c>
      <c r="C381" s="103">
        <f t="shared" si="6"/>
        <v>0</v>
      </c>
      <c r="D381" s="103">
        <f t="shared" si="6"/>
        <v>0</v>
      </c>
      <c r="E381" s="103">
        <f t="shared" si="6"/>
        <v>0</v>
      </c>
      <c r="F381" s="103">
        <f t="shared" si="6"/>
        <v>0</v>
      </c>
      <c r="G381" s="103">
        <f t="shared" si="6"/>
        <v>0</v>
      </c>
      <c r="H381" s="103">
        <f t="shared" si="6"/>
        <v>0</v>
      </c>
      <c r="I381" s="103">
        <f t="shared" si="6"/>
        <v>0</v>
      </c>
      <c r="J381" s="103">
        <f t="shared" si="6"/>
        <v>0</v>
      </c>
      <c r="K381" s="103">
        <f t="shared" si="6"/>
        <v>0</v>
      </c>
      <c r="L381" s="103">
        <f>COUNT(L2:L380)</f>
        <v>0</v>
      </c>
      <c r="M381" s="103">
        <f>COUNT(M2:M380)</f>
        <v>0</v>
      </c>
      <c r="N381" s="103">
        <f>COUNT(N2:N380)</f>
        <v>0</v>
      </c>
      <c r="O381" s="103">
        <f>COUNT(O2:O380)</f>
        <v>0</v>
      </c>
      <c r="P381" s="103">
        <f>COUNT(P2:P380)</f>
        <v>0</v>
      </c>
      <c r="Q381" s="103">
        <f t="shared" si="6"/>
        <v>0</v>
      </c>
      <c r="R381" s="103">
        <f t="shared" si="6"/>
        <v>0</v>
      </c>
      <c r="S381" s="103">
        <f t="shared" si="6"/>
        <v>0</v>
      </c>
      <c r="T381" s="103">
        <f t="shared" si="6"/>
        <v>0</v>
      </c>
      <c r="U381" s="104">
        <f>SUM(B381:T381)</f>
        <v>0</v>
      </c>
    </row>
    <row r="382" spans="1:21">
      <c r="A382" s="104" t="s">
        <v>6</v>
      </c>
      <c r="B382" s="103">
        <f t="shared" ref="B382:T382" si="7">SUM(B2:B380)</f>
        <v>0</v>
      </c>
      <c r="C382" s="103">
        <f t="shared" si="7"/>
        <v>0</v>
      </c>
      <c r="D382" s="103">
        <f t="shared" si="7"/>
        <v>0</v>
      </c>
      <c r="E382" s="103">
        <f t="shared" si="7"/>
        <v>0</v>
      </c>
      <c r="F382" s="103">
        <f t="shared" si="7"/>
        <v>0</v>
      </c>
      <c r="G382" s="103">
        <f t="shared" si="7"/>
        <v>0</v>
      </c>
      <c r="H382" s="103">
        <f t="shared" si="7"/>
        <v>0</v>
      </c>
      <c r="I382" s="103">
        <f t="shared" si="7"/>
        <v>0</v>
      </c>
      <c r="J382" s="103">
        <f t="shared" si="7"/>
        <v>0</v>
      </c>
      <c r="K382" s="103">
        <f t="shared" si="7"/>
        <v>0</v>
      </c>
      <c r="L382" s="103">
        <f>SUM(L2:L380)</f>
        <v>0</v>
      </c>
      <c r="M382" s="103">
        <f>SUM(M2:M380)</f>
        <v>0</v>
      </c>
      <c r="N382" s="103">
        <f>SUM(N2:N380)</f>
        <v>0</v>
      </c>
      <c r="O382" s="103">
        <f>SUM(O2:O380)</f>
        <v>0</v>
      </c>
      <c r="P382" s="103">
        <f>SUM(P2:P380)</f>
        <v>0</v>
      </c>
      <c r="Q382" s="103">
        <f t="shared" si="7"/>
        <v>0</v>
      </c>
      <c r="R382" s="103">
        <f t="shared" si="7"/>
        <v>0</v>
      </c>
      <c r="S382" s="103">
        <f t="shared" si="7"/>
        <v>0</v>
      </c>
      <c r="T382" s="103">
        <f t="shared" si="7"/>
        <v>0</v>
      </c>
      <c r="U382" s="104">
        <f>SUM(B382:T382)</f>
        <v>0</v>
      </c>
    </row>
  </sheetData>
  <phoneticPr fontId="2" type="noConversion"/>
  <pageMargins left="0.75" right="0.75" top="1" bottom="1" header="0.5" footer="0.5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16</vt:i4>
      </vt:variant>
    </vt:vector>
  </HeadingPairs>
  <TitlesOfParts>
    <vt:vector size="25" baseType="lpstr">
      <vt:lpstr>권리의 명세서(용지조서)</vt:lpstr>
      <vt:lpstr>기본자료</vt:lpstr>
      <vt:lpstr>직접데이타입력</vt:lpstr>
      <vt:lpstr>보상비집계표</vt:lpstr>
      <vt:lpstr>보상비조서</vt:lpstr>
      <vt:lpstr>데이터합(전체)</vt:lpstr>
      <vt:lpstr>용지조서</vt:lpstr>
      <vt:lpstr>데이터합(사유지)</vt:lpstr>
      <vt:lpstr>데이터합(국유지)</vt:lpstr>
      <vt:lpstr>'권리의 명세서(용지조서)'!Print_Area</vt:lpstr>
      <vt:lpstr>'데이터합(국유지)'!Print_Area</vt:lpstr>
      <vt:lpstr>'데이터합(사유지)'!Print_Area</vt:lpstr>
      <vt:lpstr>'데이터합(전체)'!Print_Area</vt:lpstr>
      <vt:lpstr>보상비조서!Print_Area</vt:lpstr>
      <vt:lpstr>보상비집계표!Print_Area</vt:lpstr>
      <vt:lpstr>용지조서!Print_Area</vt:lpstr>
      <vt:lpstr>직접데이타입력!Print_Area</vt:lpstr>
      <vt:lpstr>'권리의 명세서(용지조서)'!Print_Titles</vt:lpstr>
      <vt:lpstr>'데이터합(전체)'!Print_Titles</vt:lpstr>
      <vt:lpstr>용지조서!Print_Titles</vt:lpstr>
      <vt:lpstr>공사명</vt:lpstr>
      <vt:lpstr>지목</vt:lpstr>
      <vt:lpstr>총갯수</vt:lpstr>
      <vt:lpstr>코드</vt:lpstr>
      <vt:lpstr>토지소재지</vt:lpstr>
    </vt:vector>
  </TitlesOfParts>
  <Company>(주)남일엔지니어링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황사연</dc:creator>
  <cp:lastModifiedBy>admin</cp:lastModifiedBy>
  <cp:lastPrinted>2023-05-17T16:18:01Z</cp:lastPrinted>
  <dcterms:created xsi:type="dcterms:W3CDTF">2000-10-21T01:33:23Z</dcterms:created>
  <dcterms:modified xsi:type="dcterms:W3CDTF">2023-05-22T02:15:04Z</dcterms:modified>
</cp:coreProperties>
</file>