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필지별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Order1" hidden="1">255</definedName>
    <definedName name="_Order2" hidden="1">255</definedName>
    <definedName name="A">#REF!</definedName>
    <definedName name="BOM_OF_ECP">#REF!</definedName>
    <definedName name="_xlnm.Criteria">#REF!</definedName>
    <definedName name="d">[2]대치판정!#REF!</definedName>
    <definedName name="_xlnm.Database">#REF!</definedName>
    <definedName name="Document_array">{"Book1"}</definedName>
    <definedName name="Macro1">[3]!Macro1</definedName>
    <definedName name="_xlnm.Print_Area" localSheetId="0">필지별조서!$A$1:$M$14</definedName>
    <definedName name="Print_Area_MI">#REF!</definedName>
    <definedName name="PRINT_TITLE">#REF!</definedName>
    <definedName name="_xlnm.Print_Titles" localSheetId="0">필지별조서!$2:$3</definedName>
    <definedName name="Print_Titles_MI">#REF!</definedName>
    <definedName name="SDF">{"Book1"}</definedName>
    <definedName name="U">[2]대치판정!#REF!</definedName>
    <definedName name="x">#REF!</definedName>
    <definedName name="갑">#REF!</definedName>
    <definedName name="경비">#REF!</definedName>
    <definedName name="경비단가">#REF!</definedName>
    <definedName name="관총자재">#REF!</definedName>
    <definedName name="내역서">#REF!</definedName>
    <definedName name="노무비">#REF!</definedName>
    <definedName name="노무비단가">#REF!</definedName>
    <definedName name="누">[4]대치판정!#REF!</definedName>
    <definedName name="ㄹ우">[4]대치판정!#REF!</definedName>
    <definedName name="ㅁ1">#REF!</definedName>
    <definedName name="ㅁㄴㄹㅇ">#REF!</definedName>
    <definedName name="ㅁㄴㅇㄹ">#REF!</definedName>
    <definedName name="ㅁㄴㅇ루">#REF!</definedName>
    <definedName name="ㅁㅇㄴㄹ">[5]건축내역!#REF!</definedName>
    <definedName name="수량">#REF!</definedName>
    <definedName name="수식입력매크로">[6]!수식입력매크로</definedName>
    <definedName name="신성">#REF!</definedName>
    <definedName name="신성감">#REF!</definedName>
    <definedName name="심우">#REF!</definedName>
    <definedName name="심우을">#REF!</definedName>
    <definedName name="ㅇ루">#REF!</definedName>
    <definedName name="ㅇ룽ㅜㄹ">#REF!</definedName>
    <definedName name="ㅇㅜㄴㅇ">#REF!</definedName>
    <definedName name="원가계산">[7]!원가계산</definedName>
    <definedName name="을">#REF!</definedName>
    <definedName name="일위규격매크로">[6]!일위규격매크로</definedName>
    <definedName name="일위코드입력매크로">[6]!일위코드입력매크로</definedName>
    <definedName name="일위화면복귀매크로">[6]!일위화면복귀매크로</definedName>
    <definedName name="재료비">#REF!</definedName>
    <definedName name="재료비단가">#REF!</definedName>
    <definedName name="쟁료비">[8]건축내역!#REF!</definedName>
    <definedName name="출장지">INDIRECT("데이타!A4:a"&amp;COUNTA(#REF!)+3)</definedName>
    <definedName name="취수휀스">#REF!</definedName>
    <definedName name="휀스스스">[6]!수식입력매크로</definedName>
    <definedName name="ㅐ520">#REF!</definedName>
    <definedName name="ㅕ422">[2]대치판정!#REF!</definedName>
  </definedNames>
  <calcPr calcId="145621"/>
</workbook>
</file>

<file path=xl/calcChain.xml><?xml version="1.0" encoding="utf-8"?>
<calcChain xmlns="http://schemas.openxmlformats.org/spreadsheetml/2006/main">
  <c r="F14" i="1" l="1"/>
  <c r="G13" i="1"/>
  <c r="G14" i="1" s="1"/>
  <c r="F13" i="1"/>
  <c r="E13" i="1"/>
  <c r="E14" i="1" s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I4" i="1"/>
  <c r="I13" i="1" s="1"/>
  <c r="I14" i="1" s="1"/>
  <c r="H4" i="1"/>
  <c r="H13" i="1" s="1"/>
  <c r="H14" i="1" s="1"/>
</calcChain>
</file>

<file path=xl/sharedStrings.xml><?xml version="1.0" encoding="utf-8"?>
<sst xmlns="http://schemas.openxmlformats.org/spreadsheetml/2006/main" count="66" uniqueCount="48">
  <si>
    <t>임반</t>
    <phoneticPr fontId="3" type="noConversion"/>
  </si>
  <si>
    <t>소반</t>
    <phoneticPr fontId="3" type="noConversion"/>
  </si>
  <si>
    <t>읍면</t>
    <phoneticPr fontId="3" type="noConversion"/>
  </si>
  <si>
    <t>리</t>
    <phoneticPr fontId="3" type="noConversion"/>
  </si>
  <si>
    <t>지번</t>
    <phoneticPr fontId="3" type="noConversion"/>
  </si>
  <si>
    <t>지적면적
(ha)</t>
    <phoneticPr fontId="3" type="noConversion"/>
  </si>
  <si>
    <t>사업면적
(ha)</t>
    <phoneticPr fontId="3" type="noConversion"/>
  </si>
  <si>
    <t>공급 약제
소요량(ℓ)</t>
    <phoneticPr fontId="3" type="noConversion"/>
  </si>
  <si>
    <t>제외면적
(ha)</t>
    <phoneticPr fontId="3" type="noConversion"/>
  </si>
  <si>
    <t>제외사유</t>
    <phoneticPr fontId="3" type="noConversion"/>
  </si>
  <si>
    <t>소유자 주소</t>
    <phoneticPr fontId="3" type="noConversion"/>
  </si>
  <si>
    <t>소유자</t>
    <phoneticPr fontId="3" type="noConversion"/>
  </si>
  <si>
    <t>비고</t>
    <phoneticPr fontId="3" type="noConversion"/>
  </si>
  <si>
    <t>1-0</t>
    <phoneticPr fontId="3" type="noConversion"/>
  </si>
  <si>
    <t>임회</t>
    <phoneticPr fontId="3" type="noConversion"/>
  </si>
  <si>
    <t>죽림</t>
    <phoneticPr fontId="3" type="noConversion"/>
  </si>
  <si>
    <t>산99</t>
    <phoneticPr fontId="3" type="noConversion"/>
  </si>
  <si>
    <t>진도군 읍 동외5길 5-5</t>
    <phoneticPr fontId="3" type="noConversion"/>
  </si>
  <si>
    <t>석**</t>
    <phoneticPr fontId="3" type="noConversion"/>
  </si>
  <si>
    <t>산99-3</t>
    <phoneticPr fontId="3" type="noConversion"/>
  </si>
  <si>
    <t>묘지</t>
    <phoneticPr fontId="3" type="noConversion"/>
  </si>
  <si>
    <t>임회면 강계길3</t>
    <phoneticPr fontId="3" type="noConversion"/>
  </si>
  <si>
    <t>석** 외 1인</t>
    <phoneticPr fontId="3" type="noConversion"/>
  </si>
  <si>
    <t>산208</t>
    <phoneticPr fontId="3" type="noConversion"/>
  </si>
  <si>
    <t>죽림리 903-1</t>
    <phoneticPr fontId="3" type="noConversion"/>
  </si>
  <si>
    <t>김**</t>
    <phoneticPr fontId="3" type="noConversion"/>
  </si>
  <si>
    <t>산207</t>
    <phoneticPr fontId="3" type="noConversion"/>
  </si>
  <si>
    <t>진도군 **</t>
    <phoneticPr fontId="3" type="noConversion"/>
  </si>
  <si>
    <t>김삼련</t>
    <phoneticPr fontId="3" type="noConversion"/>
  </si>
  <si>
    <t>산206-2</t>
    <phoneticPr fontId="3" type="noConversion"/>
  </si>
  <si>
    <t>무입목지</t>
    <phoneticPr fontId="3" type="noConversion"/>
  </si>
  <si>
    <t>서울시 동작구 상도동407 관악현대108-505</t>
    <phoneticPr fontId="3" type="noConversion"/>
  </si>
  <si>
    <t>김** **</t>
    <phoneticPr fontId="3" type="noConversion"/>
  </si>
  <si>
    <t>산206-3</t>
    <phoneticPr fontId="3" type="noConversion"/>
  </si>
  <si>
    <t>죽림리 1066-1</t>
    <phoneticPr fontId="3" type="noConversion"/>
  </si>
  <si>
    <t>천**</t>
    <phoneticPr fontId="3" type="noConversion"/>
  </si>
  <si>
    <t>산206-1</t>
    <phoneticPr fontId="3" type="noConversion"/>
  </si>
  <si>
    <t>경기도 광명시 하안로233,1302-1505</t>
    <phoneticPr fontId="3" type="noConversion"/>
  </si>
  <si>
    <t>박** 외 1인</t>
    <phoneticPr fontId="3" type="noConversion"/>
  </si>
  <si>
    <t>산205</t>
    <phoneticPr fontId="3" type="noConversion"/>
  </si>
  <si>
    <t>의신면 거룡리</t>
    <phoneticPr fontId="3" type="noConversion"/>
  </si>
  <si>
    <t>차**</t>
    <phoneticPr fontId="3" type="noConversion"/>
  </si>
  <si>
    <t>산112</t>
    <phoneticPr fontId="3" type="noConversion"/>
  </si>
  <si>
    <t>부산시 동래구 온천동874-13</t>
    <phoneticPr fontId="3" type="noConversion"/>
  </si>
  <si>
    <t>이** **</t>
    <phoneticPr fontId="3" type="noConversion"/>
  </si>
  <si>
    <t>소반계</t>
    <phoneticPr fontId="3" type="noConversion"/>
  </si>
  <si>
    <t>임  소 반 계</t>
    <phoneticPr fontId="3" type="noConversion"/>
  </si>
  <si>
    <t xml:space="preserve">2019년 솔껍질깍지벌레 방제사업(나무주사)-탑립지구 필지별 조서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</si>
</sst>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0.00_);[Red]\(0.00\)"/>
    <numFmt numFmtId="178" formatCode="#,##0&quot;필지&quot;"/>
    <numFmt numFmtId="179" formatCode="_-* #,##0.0_-;\-* #,##0.0_-;_-* &quot;-&quot;_-;_-@_-"/>
    <numFmt numFmtId="180" formatCode="&quot;W&quot;#,##0.00;\-&quot;W&quot;#,##0.00"/>
    <numFmt numFmtId="181" formatCode="General_)"/>
    <numFmt numFmtId="182" formatCode="#,##0_ 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18"/>
      <name val="휴먼엑스포"/>
      <family val="1"/>
      <charset val="129"/>
    </font>
    <font>
      <sz val="8"/>
      <name val="돋움"/>
      <family val="3"/>
      <charset val="129"/>
    </font>
    <font>
      <sz val="20"/>
      <name val="굴림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b/>
      <sz val="10"/>
      <name val="굴림"/>
      <family val="3"/>
      <charset val="129"/>
    </font>
    <font>
      <b/>
      <sz val="10"/>
      <color indexed="10"/>
      <name val="굴림"/>
      <family val="3"/>
      <charset val="129"/>
    </font>
    <font>
      <sz val="10"/>
      <color indexed="10"/>
      <name val="굴림"/>
      <family val="3"/>
      <charset val="129"/>
    </font>
    <font>
      <sz val="8"/>
      <name val="굴림"/>
      <family val="3"/>
      <charset val="129"/>
    </font>
    <font>
      <sz val="6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Arial"/>
      <family val="2"/>
    </font>
    <font>
      <sz val="10"/>
      <name val="Univers (WN)"/>
      <family val="2"/>
    </font>
    <font>
      <sz val="18"/>
      <color indexed="12"/>
      <name val="MS Sans Serif"/>
      <family val="2"/>
    </font>
    <font>
      <sz val="12"/>
      <name val="Courier"/>
      <family val="3"/>
    </font>
    <font>
      <u/>
      <sz val="7.7"/>
      <color indexed="36"/>
      <name val="돋움"/>
      <family val="3"/>
      <charset val="129"/>
    </font>
    <font>
      <sz val="10"/>
      <name val="바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3" fillId="0" borderId="0"/>
    <xf numFmtId="0" fontId="13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" fillId="0" borderId="0"/>
    <xf numFmtId="38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10" fontId="15" fillId="4" borderId="18" applyNumberFormat="0" applyBorder="0" applyAlignment="0" applyProtection="0"/>
    <xf numFmtId="180" fontId="13" fillId="0" borderId="0"/>
    <xf numFmtId="0" fontId="14" fillId="0" borderId="0"/>
    <xf numFmtId="10" fontId="14" fillId="0" borderId="0" applyFont="0" applyFill="0" applyBorder="0" applyAlignment="0" applyProtection="0"/>
    <xf numFmtId="0" fontId="17" fillId="3" borderId="0">
      <alignment horizontal="centerContinuous"/>
    </xf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49" fontId="1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82" fontId="20" fillId="0" borderId="6">
      <alignment vertical="center"/>
    </xf>
    <xf numFmtId="41" fontId="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3" fillId="0" borderId="6">
      <alignment vertical="center" wrapText="1"/>
    </xf>
  </cellStyleXfs>
  <cellXfs count="60"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 wrapText="1"/>
    </xf>
    <xf numFmtId="177" fontId="5" fillId="0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177" fontId="5" fillId="0" borderId="6" xfId="0" applyNumberFormat="1" applyFont="1" applyBorder="1" applyAlignment="1">
      <alignment horizontal="center" vertical="center"/>
    </xf>
    <xf numFmtId="176" fontId="6" fillId="0" borderId="6" xfId="2" applyNumberFormat="1" applyFont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43" fontId="5" fillId="0" borderId="0" xfId="0" applyNumberFormat="1" applyFont="1" applyAlignment="1">
      <alignment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178" fontId="8" fillId="0" borderId="6" xfId="0" applyNumberFormat="1" applyFont="1" applyFill="1" applyBorder="1" applyAlignment="1">
      <alignment horizontal="center" vertical="center"/>
    </xf>
    <xf numFmtId="176" fontId="8" fillId="0" borderId="6" xfId="1" applyNumberFormat="1" applyFont="1" applyFill="1" applyBorder="1" applyAlignment="1">
      <alignment horizontal="center" vertical="center"/>
    </xf>
    <xf numFmtId="179" fontId="8" fillId="0" borderId="6" xfId="1" applyNumberFormat="1" applyFont="1" applyFill="1" applyBorder="1" applyAlignment="1">
      <alignment horizontal="center" vertical="center"/>
    </xf>
    <xf numFmtId="176" fontId="8" fillId="0" borderId="6" xfId="2" applyNumberFormat="1" applyFont="1" applyBorder="1" applyAlignment="1">
      <alignment vertical="center" shrinkToFit="1"/>
    </xf>
    <xf numFmtId="176" fontId="8" fillId="0" borderId="6" xfId="2" applyNumberFormat="1" applyFont="1" applyBorder="1" applyAlignment="1">
      <alignment horizontal="center" vertical="center" shrinkToFit="1"/>
    </xf>
    <xf numFmtId="176" fontId="8" fillId="0" borderId="11" xfId="2" applyNumberFormat="1" applyFont="1" applyBorder="1" applyAlignment="1">
      <alignment horizontal="center" vertical="center" shrinkToFit="1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178" fontId="8" fillId="0" borderId="16" xfId="0" applyNumberFormat="1" applyFont="1" applyFill="1" applyBorder="1" applyAlignment="1">
      <alignment horizontal="center" vertical="center"/>
    </xf>
    <xf numFmtId="176" fontId="8" fillId="0" borderId="16" xfId="1" applyNumberFormat="1" applyFont="1" applyFill="1" applyBorder="1" applyAlignment="1">
      <alignment horizontal="center" vertical="center"/>
    </xf>
    <xf numFmtId="179" fontId="8" fillId="0" borderId="16" xfId="1" applyNumberFormat="1" applyFont="1" applyFill="1" applyBorder="1" applyAlignment="1">
      <alignment horizontal="center" vertical="center"/>
    </xf>
    <xf numFmtId="176" fontId="8" fillId="0" borderId="16" xfId="1" applyNumberFormat="1" applyFont="1" applyFill="1" applyBorder="1" applyAlignment="1">
      <alignment horizontal="center" vertical="center" shrinkToFit="1"/>
    </xf>
    <xf numFmtId="49" fontId="8" fillId="0" borderId="16" xfId="3" applyNumberFormat="1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1" fontId="5" fillId="2" borderId="0" xfId="0" applyNumberFormat="1" applyFont="1" applyFill="1" applyAlignment="1">
      <alignment horizontal="center" vertical="center"/>
    </xf>
    <xf numFmtId="0" fontId="5" fillId="0" borderId="6" xfId="0" applyNumberFormat="1" applyFont="1" applyBorder="1" applyAlignment="1">
      <alignment horizontal="left" vertical="center" shrinkToFit="1"/>
    </xf>
    <xf numFmtId="0" fontId="5" fillId="0" borderId="6" xfId="0" applyFont="1" applyBorder="1" applyAlignment="1">
      <alignment horizontal="left" vertical="center" shrinkToFit="1"/>
    </xf>
  </cellXfs>
  <cellStyles count="39">
    <cellStyle name="??&amp;O?&amp;H?_x0008__x000f__x0007_?_x0007__x0001__x0001_" xfId="4"/>
    <cellStyle name="9.6" xfId="5"/>
    <cellStyle name="Comma [0]_ SG&amp;A Bridge " xfId="6"/>
    <cellStyle name="Comma_ SG&amp;A Bridge " xfId="7"/>
    <cellStyle name="Currency [0]_ SG&amp;A Bridge " xfId="8"/>
    <cellStyle name="Currency_ SG&amp;A Bridge " xfId="9"/>
    <cellStyle name="Currency1" xfId="10"/>
    <cellStyle name="Grey" xfId="11"/>
    <cellStyle name="Helv8_PFD4.XLS" xfId="12"/>
    <cellStyle name="Input [yellow]" xfId="13"/>
    <cellStyle name="Normal - Style1" xfId="14"/>
    <cellStyle name="Normal_ SG&amp;A Bridge " xfId="15"/>
    <cellStyle name="Percent [2]" xfId="16"/>
    <cellStyle name="Title" xfId="17"/>
    <cellStyle name="咬訌裝?INCOM1" xfId="18"/>
    <cellStyle name="咬訌裝?INCOM10" xfId="19"/>
    <cellStyle name="咬訌裝?INCOM2" xfId="20"/>
    <cellStyle name="咬訌裝?INCOM3" xfId="21"/>
    <cellStyle name="咬訌裝?INCOM4" xfId="22"/>
    <cellStyle name="咬訌裝?INCOM5" xfId="23"/>
    <cellStyle name="咬訌裝?INCOM6" xfId="24"/>
    <cellStyle name="咬訌裝?INCOM7" xfId="25"/>
    <cellStyle name="咬訌裝?INCOM8" xfId="26"/>
    <cellStyle name="咬訌裝?INCOM9" xfId="27"/>
    <cellStyle name="咬訌裝?PRIB11" xfId="28"/>
    <cellStyle name="남기옥" xfId="29"/>
    <cellStyle name="뒤에 오는 하이퍼링크_1호" xfId="30"/>
    <cellStyle name="설계서" xfId="31"/>
    <cellStyle name="쉼표 [0]" xfId="1" builtinId="6"/>
    <cellStyle name="쉼표 [0] 2" xfId="2"/>
    <cellStyle name="쉼표 [0] 3" xfId="32"/>
    <cellStyle name="콤마 [0]_ 대    형 " xfId="33"/>
    <cellStyle name="콤마_ 대    형 " xfId="34"/>
    <cellStyle name="표준" xfId="0" builtinId="0"/>
    <cellStyle name="표준 2" xfId="35"/>
    <cellStyle name="표준 2 2" xfId="36"/>
    <cellStyle name="표준 3" xfId="37"/>
    <cellStyle name="표준_오산면_★(우제금)2007년 숲가꾸기(삼기면 금반)" xfId="3"/>
    <cellStyle name="표준1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45236;&#52980;&#54504;&#53552;\AppData\Local\Microsoft\Windows\Temporary%20Internet%20Files\Content.IE5\Z3YTP1EP\2.&#50896;&#44032;&#44228;&#49328;&#4943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1648;&#49688;\Desktop\&#49569;&#51648;&#49548;&#51473;&#49328;&#51648;&#44396;\unzipped\1&#44277;&#44396;&#44277;&#45236;&#50669;\&#51204;&#44592;&#44228;&#51109;\&#54032;&#51221;&#5436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1648;&#49688;\Desktop\&#49569;&#51648;&#49548;&#51473;&#49328;&#51648;&#44396;\&#51228;&#51312;\&#53356;&#47021;&#53356;&#50808;\EXCEL\&#51312;&#44221;&#452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(횡)"/>
      <sheetName val="예정공정표 (3)"/>
      <sheetName val="공정별소요인원내역서"/>
      <sheetName val="공사원가 "/>
      <sheetName val="설계내역서(나무주사+) "/>
      <sheetName val="설계내역서(나무주사)"/>
      <sheetName val="필지별내역"/>
      <sheetName val="필지별조서"/>
      <sheetName val="필지별조서 (2)"/>
      <sheetName val="좌표"/>
      <sheetName val="소나무재선충"/>
      <sheetName val="간지"/>
      <sheetName val="설계내역서(산물임내정리)"/>
      <sheetName val="설계내역서(산물수집)"/>
      <sheetName val="설계내역서(가지치기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개요"/>
      <sheetName val="VXXXXX"/>
      <sheetName val="바닥막이1.5"/>
      <sheetName val="ABUT수량-A1"/>
      <sheetName val="COPING-1"/>
      <sheetName val="역T형교대-2수량"/>
      <sheetName val="000000"/>
      <sheetName val="FOOTING단면력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일위대가모듈"/>
      <sheetName val="L형옹벽측구"/>
      <sheetName val="ⴭⴭⴭⴭ"/>
      <sheetName val="내역"/>
      <sheetName val="ilch"/>
      <sheetName val="BID"/>
      <sheetName val="Sheet17"/>
      <sheetName val="8.PILE  (돌출)"/>
      <sheetName val="총괄직영"/>
      <sheetName val="배수공"/>
      <sheetName val="암거"/>
      <sheetName val="포장공"/>
      <sheetName val="노임"/>
      <sheetName val="기계경비일람"/>
      <sheetName val="종배수관(신)"/>
      <sheetName val="구조물철거타공정이월"/>
      <sheetName val="설계요소"/>
      <sheetName val="대치판정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단가산출"/>
      <sheetName val="터파기및재료"/>
      <sheetName val="관급자재"/>
      <sheetName val="guard(mac)"/>
      <sheetName val="DATE"/>
      <sheetName val="2공구산출내역"/>
      <sheetName val="일위대가목록"/>
      <sheetName val="식재가격"/>
      <sheetName val="식재총괄"/>
      <sheetName val="일위목록"/>
      <sheetName val="일위대가"/>
      <sheetName val="세월교산출기초"/>
      <sheetName val="데이타"/>
      <sheetName val="A-4"/>
      <sheetName val="개산공사비"/>
      <sheetName val="unitpric"/>
      <sheetName val="말뚝지지력산정"/>
      <sheetName val="단위수량"/>
      <sheetName val="횡날개수집"/>
      <sheetName val="소요량"/>
      <sheetName val="자재단가 산출근거"/>
      <sheetName val="백호우계수"/>
      <sheetName val="1"/>
      <sheetName val="수문일1"/>
      <sheetName val="설계예산서"/>
      <sheetName val="계약서"/>
      <sheetName val="낙찰표"/>
      <sheetName val="노임단가"/>
      <sheetName val="교대(A1)"/>
      <sheetName val="신규식재수량"/>
      <sheetName val="식재인부"/>
      <sheetName val="금액내역서"/>
      <sheetName val="1 자원총괄"/>
      <sheetName val="인자기준"/>
      <sheetName val="입찰안"/>
      <sheetName val="자재단가"/>
      <sheetName val="T13(P68~72,78)"/>
      <sheetName val="noyim"/>
      <sheetName val="단재적표"/>
      <sheetName val="노임"/>
      <sheetName val="품셈TABLE"/>
      <sheetName val="본체"/>
      <sheetName val="전기공사일위대가"/>
      <sheetName val="건축내역"/>
      <sheetName val="98수문일위"/>
      <sheetName val="4차원가계산서"/>
      <sheetName val="노임자재단가"/>
      <sheetName val="FB25JN"/>
      <sheetName val="쌍송교"/>
      <sheetName val="기계경비"/>
      <sheetName val="골재산출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일위대가"/>
      <sheetName val="덕전리"/>
      <sheetName val="바닥막이1.5"/>
      <sheetName val="일위대가표"/>
      <sheetName val="토적기초"/>
      <sheetName val="목차"/>
      <sheetName val="배수관연장조서"/>
      <sheetName val="단재적표"/>
      <sheetName val="총괄내역"/>
      <sheetName val="대치판정"/>
      <sheetName val="인건비"/>
      <sheetName val="골막이(야매)"/>
      <sheetName val="간지"/>
      <sheetName val="구조물토적"/>
      <sheetName val="unitpric"/>
      <sheetName val="2공구산출내역"/>
      <sheetName val="실행철강하도"/>
      <sheetName val="자재단가"/>
      <sheetName val="근로자료"/>
      <sheetName val="날개벽수량표"/>
      <sheetName val="자재"/>
      <sheetName val="노임"/>
      <sheetName val="차액보증"/>
      <sheetName val="단위수량"/>
      <sheetName val="횡배수조서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BOX"/>
      <sheetName val="4안전율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tabSelected="1" view="pageBreakPreview" zoomScaleNormal="85" zoomScaleSheetLayoutView="100" workbookViewId="0">
      <selection activeCell="K23" sqref="K23"/>
    </sheetView>
  </sheetViews>
  <sheetFormatPr defaultRowHeight="12"/>
  <cols>
    <col min="1" max="1" width="8.33203125" style="50" customWidth="1"/>
    <col min="2" max="2" width="5.33203125" style="50" customWidth="1"/>
    <col min="3" max="4" width="8.109375" style="50" customWidth="1"/>
    <col min="5" max="5" width="7.44140625" style="50" customWidth="1"/>
    <col min="6" max="6" width="8.77734375" style="51" customWidth="1"/>
    <col min="7" max="7" width="9.21875" style="52" customWidth="1"/>
    <col min="8" max="8" width="8.21875" style="53" customWidth="1"/>
    <col min="9" max="9" width="7.5546875" style="53" customWidth="1"/>
    <col min="10" max="10" width="11.33203125" style="53" customWidth="1"/>
    <col min="11" max="11" width="28.77734375" style="11" customWidth="1"/>
    <col min="12" max="12" width="9.77734375" style="54" customWidth="1"/>
    <col min="13" max="13" width="6.21875" style="55" customWidth="1"/>
    <col min="14" max="16384" width="8.88671875" style="11"/>
  </cols>
  <sheetData>
    <row r="1" spans="1:16" s="2" customFormat="1" ht="30" customHeight="1" thickBot="1">
      <c r="A1" s="1" t="s">
        <v>47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ht="17.25" customHeight="1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7" t="s">
        <v>8</v>
      </c>
      <c r="J2" s="8" t="s">
        <v>9</v>
      </c>
      <c r="K2" s="9" t="s">
        <v>10</v>
      </c>
      <c r="L2" s="9" t="s">
        <v>11</v>
      </c>
      <c r="M2" s="10" t="s">
        <v>12</v>
      </c>
    </row>
    <row r="3" spans="1:16" ht="17.25" customHeight="1">
      <c r="A3" s="12"/>
      <c r="B3" s="13"/>
      <c r="C3" s="13"/>
      <c r="D3" s="13"/>
      <c r="E3" s="14"/>
      <c r="F3" s="15"/>
      <c r="G3" s="16"/>
      <c r="H3" s="17"/>
      <c r="I3" s="16"/>
      <c r="J3" s="17"/>
      <c r="K3" s="18"/>
      <c r="L3" s="18"/>
      <c r="M3" s="19"/>
    </row>
    <row r="4" spans="1:16" s="28" customFormat="1" ht="17.25" customHeight="1">
      <c r="A4" s="20" t="s">
        <v>13</v>
      </c>
      <c r="B4" s="21" t="s">
        <v>13</v>
      </c>
      <c r="C4" s="22" t="s">
        <v>14</v>
      </c>
      <c r="D4" s="22" t="s">
        <v>15</v>
      </c>
      <c r="E4" s="22" t="s">
        <v>16</v>
      </c>
      <c r="F4" s="23">
        <v>2.27</v>
      </c>
      <c r="G4" s="23">
        <v>2.27</v>
      </c>
      <c r="H4" s="24">
        <f>G4*13.34</f>
        <v>30.2818</v>
      </c>
      <c r="I4" s="25">
        <f>F4-G4</f>
        <v>0</v>
      </c>
      <c r="J4" s="26"/>
      <c r="K4" s="58" t="s">
        <v>17</v>
      </c>
      <c r="L4" s="59" t="s">
        <v>18</v>
      </c>
      <c r="M4" s="27"/>
      <c r="P4" s="29"/>
    </row>
    <row r="5" spans="1:16" s="28" customFormat="1" ht="17.25" customHeight="1">
      <c r="A5" s="30"/>
      <c r="B5" s="31"/>
      <c r="C5" s="22" t="s">
        <v>14</v>
      </c>
      <c r="D5" s="22" t="s">
        <v>15</v>
      </c>
      <c r="E5" s="22" t="s">
        <v>19</v>
      </c>
      <c r="F5" s="23">
        <v>0.11</v>
      </c>
      <c r="G5" s="23">
        <v>0.08</v>
      </c>
      <c r="H5" s="24">
        <f t="shared" ref="H5:H12" si="0">G5*13.34</f>
        <v>1.0671999999999999</v>
      </c>
      <c r="I5" s="25">
        <f t="shared" ref="I5:I12" si="1">F5-G5</f>
        <v>0.03</v>
      </c>
      <c r="J5" s="26" t="s">
        <v>20</v>
      </c>
      <c r="K5" s="58" t="s">
        <v>21</v>
      </c>
      <c r="L5" s="59" t="s">
        <v>22</v>
      </c>
      <c r="M5" s="27"/>
      <c r="P5" s="29"/>
    </row>
    <row r="6" spans="1:16" s="28" customFormat="1" ht="17.25" customHeight="1">
      <c r="A6" s="30"/>
      <c r="B6" s="31"/>
      <c r="C6" s="22" t="s">
        <v>14</v>
      </c>
      <c r="D6" s="22" t="s">
        <v>15</v>
      </c>
      <c r="E6" s="22" t="s">
        <v>23</v>
      </c>
      <c r="F6" s="23">
        <v>1.76</v>
      </c>
      <c r="G6" s="23">
        <v>1.76</v>
      </c>
      <c r="H6" s="24">
        <f t="shared" si="0"/>
        <v>23.478400000000001</v>
      </c>
      <c r="I6" s="25">
        <f t="shared" si="1"/>
        <v>0</v>
      </c>
      <c r="J6" s="26"/>
      <c r="K6" s="58" t="s">
        <v>24</v>
      </c>
      <c r="L6" s="59" t="s">
        <v>25</v>
      </c>
      <c r="M6" s="27"/>
      <c r="P6" s="29"/>
    </row>
    <row r="7" spans="1:16" s="28" customFormat="1" ht="17.25" customHeight="1">
      <c r="A7" s="30"/>
      <c r="B7" s="31"/>
      <c r="C7" s="22" t="s">
        <v>14</v>
      </c>
      <c r="D7" s="22" t="s">
        <v>15</v>
      </c>
      <c r="E7" s="22" t="s">
        <v>26</v>
      </c>
      <c r="F7" s="23">
        <v>0.08</v>
      </c>
      <c r="G7" s="23">
        <v>0.03</v>
      </c>
      <c r="H7" s="24">
        <f t="shared" si="0"/>
        <v>0.4002</v>
      </c>
      <c r="I7" s="25">
        <f t="shared" si="1"/>
        <v>0.05</v>
      </c>
      <c r="J7" s="26" t="s">
        <v>20</v>
      </c>
      <c r="K7" s="58" t="s">
        <v>27</v>
      </c>
      <c r="L7" s="59" t="s">
        <v>28</v>
      </c>
      <c r="M7" s="27"/>
      <c r="P7" s="29"/>
    </row>
    <row r="8" spans="1:16" s="28" customFormat="1" ht="17.25" customHeight="1">
      <c r="A8" s="30"/>
      <c r="B8" s="31"/>
      <c r="C8" s="22" t="s">
        <v>14</v>
      </c>
      <c r="D8" s="22" t="s">
        <v>15</v>
      </c>
      <c r="E8" s="22" t="s">
        <v>29</v>
      </c>
      <c r="F8" s="23">
        <v>2.4500000000000002</v>
      </c>
      <c r="G8" s="23">
        <v>2.36</v>
      </c>
      <c r="H8" s="24">
        <f t="shared" si="0"/>
        <v>31.482399999999998</v>
      </c>
      <c r="I8" s="25">
        <f t="shared" si="1"/>
        <v>9.0000000000000302E-2</v>
      </c>
      <c r="J8" s="26" t="s">
        <v>30</v>
      </c>
      <c r="K8" s="58" t="s">
        <v>31</v>
      </c>
      <c r="L8" s="59" t="s">
        <v>32</v>
      </c>
      <c r="M8" s="27"/>
      <c r="P8" s="29"/>
    </row>
    <row r="9" spans="1:16" s="28" customFormat="1" ht="17.25" customHeight="1">
      <c r="A9" s="30"/>
      <c r="B9" s="31"/>
      <c r="C9" s="22" t="s">
        <v>14</v>
      </c>
      <c r="D9" s="22" t="s">
        <v>15</v>
      </c>
      <c r="E9" s="22" t="s">
        <v>33</v>
      </c>
      <c r="F9" s="23">
        <v>1.2</v>
      </c>
      <c r="G9" s="23">
        <v>1.2</v>
      </c>
      <c r="H9" s="24">
        <f t="shared" si="0"/>
        <v>16.007999999999999</v>
      </c>
      <c r="I9" s="25">
        <f t="shared" si="1"/>
        <v>0</v>
      </c>
      <c r="J9" s="26"/>
      <c r="K9" s="58" t="s">
        <v>34</v>
      </c>
      <c r="L9" s="59" t="s">
        <v>35</v>
      </c>
      <c r="M9" s="27"/>
      <c r="P9" s="29"/>
    </row>
    <row r="10" spans="1:16" s="28" customFormat="1" ht="17.25" customHeight="1">
      <c r="A10" s="30"/>
      <c r="B10" s="31"/>
      <c r="C10" s="22" t="s">
        <v>14</v>
      </c>
      <c r="D10" s="22" t="s">
        <v>15</v>
      </c>
      <c r="E10" s="22" t="s">
        <v>36</v>
      </c>
      <c r="F10" s="23">
        <v>1.1499999999999999</v>
      </c>
      <c r="G10" s="23">
        <v>1.1499999999999999</v>
      </c>
      <c r="H10" s="24">
        <f t="shared" si="0"/>
        <v>15.340999999999999</v>
      </c>
      <c r="I10" s="25">
        <f t="shared" si="1"/>
        <v>0</v>
      </c>
      <c r="J10" s="26"/>
      <c r="K10" s="58" t="s">
        <v>37</v>
      </c>
      <c r="L10" s="59" t="s">
        <v>38</v>
      </c>
      <c r="M10" s="27"/>
      <c r="P10" s="29"/>
    </row>
    <row r="11" spans="1:16" s="28" customFormat="1" ht="17.25" customHeight="1">
      <c r="A11" s="30"/>
      <c r="B11" s="31"/>
      <c r="C11" s="22" t="s">
        <v>14</v>
      </c>
      <c r="D11" s="22" t="s">
        <v>15</v>
      </c>
      <c r="E11" s="22" t="s">
        <v>39</v>
      </c>
      <c r="F11" s="23">
        <v>0.56000000000000005</v>
      </c>
      <c r="G11" s="23">
        <v>0.56000000000000005</v>
      </c>
      <c r="H11" s="24">
        <f t="shared" si="0"/>
        <v>7.4704000000000006</v>
      </c>
      <c r="I11" s="25">
        <f t="shared" si="1"/>
        <v>0</v>
      </c>
      <c r="J11" s="26"/>
      <c r="K11" s="58" t="s">
        <v>40</v>
      </c>
      <c r="L11" s="59" t="s">
        <v>41</v>
      </c>
      <c r="M11" s="27"/>
      <c r="P11" s="29"/>
    </row>
    <row r="12" spans="1:16" s="28" customFormat="1" ht="17.25" customHeight="1">
      <c r="A12" s="30"/>
      <c r="B12" s="31"/>
      <c r="C12" s="22" t="s">
        <v>14</v>
      </c>
      <c r="D12" s="22" t="s">
        <v>15</v>
      </c>
      <c r="E12" s="22" t="s">
        <v>42</v>
      </c>
      <c r="F12" s="23">
        <v>0.59</v>
      </c>
      <c r="G12" s="23">
        <v>0.59</v>
      </c>
      <c r="H12" s="24">
        <f t="shared" si="0"/>
        <v>7.8705999999999996</v>
      </c>
      <c r="I12" s="25">
        <f t="shared" si="1"/>
        <v>0</v>
      </c>
      <c r="J12" s="26"/>
      <c r="K12" s="58" t="s">
        <v>43</v>
      </c>
      <c r="L12" s="59" t="s">
        <v>44</v>
      </c>
      <c r="M12" s="27"/>
      <c r="P12" s="29"/>
    </row>
    <row r="13" spans="1:16" s="28" customFormat="1" ht="17.25" customHeight="1">
      <c r="A13" s="32"/>
      <c r="B13" s="33"/>
      <c r="C13" s="34" t="s">
        <v>45</v>
      </c>
      <c r="D13" s="34"/>
      <c r="E13" s="35">
        <f>COUNTA(E4:E12)</f>
        <v>9</v>
      </c>
      <c r="F13" s="36">
        <f>ROUNDUP(SUM(F4:F12),2)</f>
        <v>10.17</v>
      </c>
      <c r="G13" s="36">
        <f>ROUNDUP(SUM(G4:G12),2)</f>
        <v>10</v>
      </c>
      <c r="H13" s="37">
        <f>ROUNDUP(SUM(H4:H12),2)</f>
        <v>133.4</v>
      </c>
      <c r="I13" s="36">
        <f>ROUNDUP(SUM(I4:I12),2)</f>
        <v>0.17</v>
      </c>
      <c r="J13" s="38"/>
      <c r="K13" s="39"/>
      <c r="L13" s="39"/>
      <c r="M13" s="40"/>
      <c r="P13" s="29"/>
    </row>
    <row r="14" spans="1:16" ht="17.25" customHeight="1" thickBot="1">
      <c r="A14" s="41" t="s">
        <v>46</v>
      </c>
      <c r="B14" s="42"/>
      <c r="C14" s="42"/>
      <c r="D14" s="42"/>
      <c r="E14" s="43">
        <f>E13</f>
        <v>9</v>
      </c>
      <c r="F14" s="44">
        <f>F13</f>
        <v>10.17</v>
      </c>
      <c r="G14" s="44">
        <f>G13</f>
        <v>10</v>
      </c>
      <c r="H14" s="45">
        <f>H13</f>
        <v>133.4</v>
      </c>
      <c r="I14" s="44">
        <f>I13</f>
        <v>0.17</v>
      </c>
      <c r="J14" s="46"/>
      <c r="K14" s="47"/>
      <c r="L14" s="48"/>
      <c r="M14" s="49"/>
      <c r="P14" s="29"/>
    </row>
    <row r="15" spans="1:16" ht="15.75" customHeight="1">
      <c r="P15" s="29"/>
    </row>
    <row r="16" spans="1:16" ht="15.75" customHeight="1"/>
    <row r="17" spans="5:6" ht="15.75" customHeight="1">
      <c r="E17" s="56"/>
    </row>
    <row r="18" spans="5:6" ht="15.75" customHeight="1"/>
    <row r="19" spans="5:6" ht="15" customHeight="1"/>
    <row r="20" spans="5:6" ht="15.75" customHeight="1"/>
    <row r="21" spans="5:6" ht="15.75" customHeight="1"/>
    <row r="22" spans="5:6" ht="15.75" customHeight="1"/>
    <row r="23" spans="5:6" ht="15.75" customHeight="1"/>
    <row r="24" spans="5:6" ht="15.75" customHeight="1"/>
    <row r="25" spans="5:6" ht="15.75" customHeight="1"/>
    <row r="26" spans="5:6" ht="15.75" customHeight="1"/>
    <row r="27" spans="5:6" ht="15.75" customHeight="1"/>
    <row r="28" spans="5:6" ht="15.75" customHeight="1"/>
    <row r="29" spans="5:6" ht="15.75" customHeight="1"/>
    <row r="30" spans="5:6" ht="15.75" customHeight="1"/>
    <row r="31" spans="5:6" ht="15.75" customHeight="1"/>
    <row r="32" spans="5:6" ht="22.5" customHeight="1">
      <c r="F32" s="57"/>
    </row>
  </sheetData>
  <mergeCells count="18">
    <mergeCell ref="C13:D13"/>
    <mergeCell ref="A14:D14"/>
    <mergeCell ref="J2:J3"/>
    <mergeCell ref="K2:K3"/>
    <mergeCell ref="L2:L3"/>
    <mergeCell ref="M2:M3"/>
    <mergeCell ref="A4:A12"/>
    <mergeCell ref="B4:B12"/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 type="noConversion"/>
  <pageMargins left="0.71" right="0.47244094488188981" top="0.47244094488188981" bottom="0.47244094488188981" header="0.27559055118110237" footer="0.31496062992125984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필지별조서</vt:lpstr>
      <vt:lpstr>필지별조서!Print_Area</vt:lpstr>
      <vt:lpstr>필지별조서!Print_Titles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내컴퓨터</dc:creator>
  <cp:lastModifiedBy>내컴퓨터</cp:lastModifiedBy>
  <dcterms:created xsi:type="dcterms:W3CDTF">2019-11-28T01:52:37Z</dcterms:created>
  <dcterms:modified xsi:type="dcterms:W3CDTF">2019-11-28T01:53:20Z</dcterms:modified>
</cp:coreProperties>
</file>